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a3a82293e4a3da5d/Área de Trabalho/PET_2025/Excel 1/Aula 05/"/>
    </mc:Choice>
  </mc:AlternateContent>
  <xr:revisionPtr revIDLastSave="23" documentId="8_{3C242BAC-FD8F-4030-A387-2B1A2F66D2E0}" xr6:coauthVersionLast="47" xr6:coauthVersionMax="47" xr10:uidLastSave="{A185CF84-C5AE-4D91-9353-D01D7921CCD8}"/>
  <bookViews>
    <workbookView xWindow="-120" yWindow="-120" windowWidth="20730" windowHeight="11040" firstSheet="4" activeTab="9" xr2:uid="{00000000-000D-0000-FFFF-FFFF00000000}"/>
  </bookViews>
  <sheets>
    <sheet name="Exemplo 5.1" sheetId="1" r:id="rId1"/>
    <sheet name="Exemplo 5.2" sheetId="2" r:id="rId2"/>
    <sheet name="Exemplo 5.3" sheetId="3" r:id="rId3"/>
    <sheet name="Exemplo 5.4" sheetId="4" r:id="rId4"/>
    <sheet name="Exemplo 5.5" sheetId="5" r:id="rId5"/>
    <sheet name="Exemplo 5.6" sheetId="6" r:id="rId6"/>
    <sheet name="Exemplo 5.7" sheetId="7" r:id="rId7"/>
    <sheet name="Exemplo 5.8" sheetId="9" r:id="rId8"/>
    <sheet name="Exemplo 5.9" sheetId="10" r:id="rId9"/>
    <sheet name="Problema 5" sheetId="11" r:id="rId10"/>
  </sheets>
  <definedNames>
    <definedName name="_xlchart.v5.0" hidden="1">'Exemplo 5.9'!$B$3</definedName>
    <definedName name="_xlchart.v5.1" hidden="1">'Exemplo 5.9'!$B$4:$B$15</definedName>
    <definedName name="_xlchart.v5.2" hidden="1">'Exemplo 5.9'!$G$3</definedName>
    <definedName name="_xlchart.v5.3" hidden="1">'Exemplo 5.9'!$G$4:$G$15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8" roundtripDataSignature="AMtx7mgmUx8MHT/uny9OA17jeI3T9Mog7A=="/>
    </ext>
  </extLst>
</workbook>
</file>

<file path=xl/calcChain.xml><?xml version="1.0" encoding="utf-8"?>
<calcChain xmlns="http://schemas.openxmlformats.org/spreadsheetml/2006/main">
  <c r="L5" i="1" l="1"/>
  <c r="L4" i="1"/>
  <c r="L3" i="1"/>
  <c r="C15" i="10" l="1"/>
  <c r="C14" i="10"/>
  <c r="C13" i="10"/>
  <c r="C12" i="10"/>
  <c r="C11" i="10"/>
  <c r="C10" i="10"/>
  <c r="C9" i="10"/>
  <c r="C8" i="10"/>
  <c r="C7" i="10"/>
  <c r="C6" i="10"/>
  <c r="C5" i="10"/>
  <c r="C4" i="10"/>
  <c r="C8" i="9"/>
  <c r="C20" i="6" l="1"/>
  <c r="B20" i="6"/>
  <c r="C19" i="6"/>
  <c r="B19" i="6"/>
  <c r="C18" i="6"/>
  <c r="B18" i="6"/>
  <c r="C17" i="6"/>
  <c r="B17" i="6"/>
  <c r="C16" i="6"/>
  <c r="B16" i="6"/>
  <c r="C15" i="6"/>
  <c r="B15" i="6"/>
  <c r="C14" i="6"/>
  <c r="B14" i="6"/>
  <c r="C13" i="6"/>
  <c r="B13" i="6"/>
  <c r="C12" i="6"/>
  <c r="B12" i="6"/>
  <c r="C11" i="6"/>
  <c r="B11" i="6"/>
  <c r="C10" i="6"/>
  <c r="B10" i="6"/>
  <c r="C9" i="6"/>
  <c r="B9" i="6"/>
  <c r="C8" i="6"/>
  <c r="B8" i="6"/>
  <c r="C7" i="6"/>
  <c r="B7" i="6"/>
  <c r="C6" i="6"/>
  <c r="B6" i="6"/>
  <c r="G13" i="3"/>
  <c r="F13" i="3"/>
  <c r="E13" i="3"/>
  <c r="E12" i="3"/>
  <c r="F12" i="3" s="1"/>
  <c r="E11" i="3"/>
  <c r="G11" i="3" s="1"/>
  <c r="E10" i="3"/>
  <c r="F10" i="3" s="1"/>
  <c r="E9" i="3"/>
  <c r="G9" i="3" s="1"/>
  <c r="E8" i="3"/>
  <c r="F8" i="3" s="1"/>
  <c r="E7" i="3"/>
  <c r="G7" i="3" s="1"/>
  <c r="E6" i="3"/>
  <c r="F6" i="3" s="1"/>
  <c r="E5" i="3"/>
  <c r="G5" i="3" s="1"/>
  <c r="E4" i="3"/>
  <c r="F4" i="3" s="1"/>
  <c r="E3" i="3"/>
  <c r="G3" i="3" s="1"/>
  <c r="E2" i="3"/>
  <c r="F2" i="3" s="1"/>
  <c r="G32" i="1"/>
  <c r="D32" i="1"/>
  <c r="G31" i="1"/>
  <c r="D31" i="1"/>
  <c r="G30" i="1"/>
  <c r="D30" i="1"/>
  <c r="G29" i="1"/>
  <c r="D29" i="1"/>
  <c r="G28" i="1"/>
  <c r="D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D14" i="1"/>
  <c r="G13" i="1"/>
  <c r="D13" i="1"/>
  <c r="G12" i="1"/>
  <c r="D12" i="1"/>
  <c r="G11" i="1"/>
  <c r="D11" i="1"/>
  <c r="G10" i="1"/>
  <c r="D10" i="1"/>
  <c r="G9" i="1"/>
  <c r="D9" i="1"/>
  <c r="G8" i="1"/>
  <c r="D8" i="1"/>
  <c r="G7" i="1"/>
  <c r="D7" i="1"/>
  <c r="G6" i="1"/>
  <c r="D6" i="1"/>
  <c r="G5" i="1"/>
  <c r="D5" i="1"/>
  <c r="G4" i="1"/>
  <c r="D4" i="1"/>
  <c r="G3" i="1"/>
  <c r="D3" i="1"/>
  <c r="F9" i="3" l="1"/>
  <c r="F5" i="3"/>
  <c r="G10" i="3"/>
  <c r="G6" i="3"/>
  <c r="G2" i="3"/>
  <c r="F3" i="3"/>
  <c r="G4" i="3"/>
  <c r="F7" i="3"/>
  <c r="G8" i="3"/>
  <c r="F11" i="3"/>
  <c r="G12" i="3"/>
</calcChain>
</file>

<file path=xl/sharedStrings.xml><?xml version="1.0" encoding="utf-8"?>
<sst xmlns="http://schemas.openxmlformats.org/spreadsheetml/2006/main" count="147" uniqueCount="143">
  <si>
    <t>ALUNO</t>
  </si>
  <si>
    <t>NOTA 1</t>
  </si>
  <si>
    <t>NOTA 2</t>
  </si>
  <si>
    <t>MÉDIA FINAL</t>
  </si>
  <si>
    <t>SITUAÇÃO FINAL</t>
  </si>
  <si>
    <t>P1</t>
  </si>
  <si>
    <t>P2</t>
  </si>
  <si>
    <t>MÉDIA</t>
  </si>
  <si>
    <t>P3</t>
  </si>
  <si>
    <t>P4</t>
  </si>
  <si>
    <t>Situação</t>
  </si>
  <si>
    <t>Quantidade de Estudantes</t>
  </si>
  <si>
    <t>ALBERTO</t>
  </si>
  <si>
    <t>Aprovado(a)</t>
  </si>
  <si>
    <t>ANA</t>
  </si>
  <si>
    <t>Reprovado(a)</t>
  </si>
  <si>
    <t>BRUNA</t>
  </si>
  <si>
    <t>Avaliação Substitutiva</t>
  </si>
  <si>
    <t>CACILDA</t>
  </si>
  <si>
    <t>CAIO</t>
  </si>
  <si>
    <t>CÁTIA</t>
  </si>
  <si>
    <t>DÉBORA</t>
  </si>
  <si>
    <t>ELIZABETE</t>
  </si>
  <si>
    <t>GUILHERME</t>
  </si>
  <si>
    <t>ISABELA</t>
  </si>
  <si>
    <t>JOANA</t>
  </si>
  <si>
    <t>JOÃO</t>
  </si>
  <si>
    <t>JULIA</t>
  </si>
  <si>
    <t>JULIANA</t>
  </si>
  <si>
    <t>LARISSA</t>
  </si>
  <si>
    <t>LUANA</t>
  </si>
  <si>
    <t>LUCAS</t>
  </si>
  <si>
    <t>MARCO</t>
  </si>
  <si>
    <t>MARIA</t>
  </si>
  <si>
    <t>MARLENE</t>
  </si>
  <si>
    <t>MATHEUS</t>
  </si>
  <si>
    <t>NATÁLIA</t>
  </si>
  <si>
    <t>PALOMA</t>
  </si>
  <si>
    <t>RENAN</t>
  </si>
  <si>
    <t>ROBERTA</t>
  </si>
  <si>
    <t>ROMILSON</t>
  </si>
  <si>
    <t>SORAYA</t>
  </si>
  <si>
    <t>VICTORIA</t>
  </si>
  <si>
    <t>VITOR</t>
  </si>
  <si>
    <t>WILLIAN</t>
  </si>
  <si>
    <t>Vendedor</t>
  </si>
  <si>
    <t>Vendas de carro</t>
  </si>
  <si>
    <t>Vendas de moto</t>
  </si>
  <si>
    <t>Amarildo</t>
  </si>
  <si>
    <t>José</t>
  </si>
  <si>
    <t>Nilton</t>
  </si>
  <si>
    <t>Bruno</t>
  </si>
  <si>
    <t>Cásio</t>
  </si>
  <si>
    <t>Mês</t>
  </si>
  <si>
    <t>Dias trabalhados</t>
  </si>
  <si>
    <t>Produtos para venda</t>
  </si>
  <si>
    <t>Refugo</t>
  </si>
  <si>
    <t>Produção total</t>
  </si>
  <si>
    <t>Percentual de produtos para venda</t>
  </si>
  <si>
    <t>Percentual de refugo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</si>
  <si>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</si>
  <si>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</si>
  <si>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</si>
  <si>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</si>
  <si>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</si>
  <si>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</si>
  <si>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</si>
  <si>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</si>
  <si>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</si>
  <si>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</si>
  <si>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</si>
  <si>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</si>
  <si>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MAT999</t>
  </si>
  <si>
    <t>Média de</t>
  </si>
  <si>
    <t>Professor</t>
  </si>
  <si>
    <t>2017.1</t>
  </si>
  <si>
    <t>2017.2</t>
  </si>
  <si>
    <t>2018.1</t>
  </si>
  <si>
    <t>2018.2</t>
  </si>
  <si>
    <t>2019.1</t>
  </si>
  <si>
    <t>A</t>
  </si>
  <si>
    <t>B</t>
  </si>
  <si>
    <t>C</t>
  </si>
  <si>
    <t>D</t>
  </si>
  <si>
    <t>Força [kN]</t>
  </si>
  <si>
    <r>
      <rPr>
        <sz val="11"/>
        <color theme="1"/>
        <rFont val="Calibri"/>
        <family val="2"/>
      </rPr>
      <t>Δ</t>
    </r>
    <r>
      <rPr>
        <i/>
        <sz val="11"/>
        <color theme="1"/>
        <rFont val="Calibri"/>
        <family val="2"/>
      </rPr>
      <t xml:space="preserve"> x [mm]</t>
    </r>
  </si>
  <si>
    <t>CÁLCULO MUV</t>
  </si>
  <si>
    <t>Espaço inicial (m)</t>
  </si>
  <si>
    <t>Velocidade inicial (m/s)</t>
  </si>
  <si>
    <t>Aceleração (m/s²)</t>
  </si>
  <si>
    <t>Tempo (s)</t>
  </si>
  <si>
    <t>Deslocamento (m)</t>
  </si>
  <si>
    <t>Velocidade (m/s)</t>
  </si>
  <si>
    <t>FILIAL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</si>
  <si>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</si>
  <si>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</si>
  <si>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</si>
  <si>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</si>
  <si>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</si>
  <si>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</si>
  <si>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</si>
  <si>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</si>
  <si>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</si>
  <si>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</si>
  <si>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</si>
  <si>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</si>
  <si>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Minigráficos</t>
  </si>
  <si>
    <t>Belém</t>
  </si>
  <si>
    <t>Belo Horizonte</t>
  </si>
  <si>
    <t>Cuiabá</t>
  </si>
  <si>
    <t>Curitiba</t>
  </si>
  <si>
    <t>Fortaleza</t>
  </si>
  <si>
    <t>Goiás</t>
  </si>
  <si>
    <t>Itajubá</t>
  </si>
  <si>
    <t>Manaus</t>
  </si>
  <si>
    <t>Porto Alegre</t>
  </si>
  <si>
    <t>Recife</t>
  </si>
  <si>
    <t>Rio de Janeiro</t>
  </si>
  <si>
    <t>Salvador</t>
  </si>
  <si>
    <t>São Paulo</t>
  </si>
  <si>
    <t>Escala</t>
  </si>
  <si>
    <t>Ruim</t>
  </si>
  <si>
    <t>Regular</t>
  </si>
  <si>
    <t>Bom</t>
  </si>
  <si>
    <t>Ótimo</t>
  </si>
  <si>
    <t>Total</t>
  </si>
  <si>
    <t>Local</t>
  </si>
  <si>
    <t>Minas Gerais</t>
  </si>
  <si>
    <t>Rio Grande do Sul</t>
  </si>
  <si>
    <t>Ceará</t>
  </si>
  <si>
    <t>Bahia</t>
  </si>
  <si>
    <t>Tocantins</t>
  </si>
  <si>
    <t>Piauí</t>
  </si>
  <si>
    <t>Pernambuco</t>
  </si>
  <si>
    <t>Paraíba</t>
  </si>
  <si>
    <t>Amazonas</t>
  </si>
  <si>
    <t>Porca</t>
  </si>
  <si>
    <t>Parafuso</t>
  </si>
  <si>
    <t>Rosca</t>
  </si>
  <si>
    <t>Roraima</t>
  </si>
  <si>
    <t>POVOADO BRISA DO MAR</t>
  </si>
  <si>
    <t>ANO</t>
  </si>
  <si>
    <t>POPULAÇÃO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</si>
</sst>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_-&quot;R$&quot;\ * #,##0.00_-;\-&quot;R$&quot;\ * #,##0.00_-;_-&quot;R$&quot;\ * &quot;-&quot;??_-;_-@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i/>
      <sz val="11"/>
      <color theme="1"/>
      <name val="Calibri"/>
      <family val="2"/>
    </font>
    <font>
      <b/>
      <sz val="12"/>
      <color theme="0"/>
      <name val="Libre Franklin"/>
    </font>
    <font>
      <sz val="10"/>
      <color theme="1"/>
      <name val="Libre Franklin"/>
    </font>
    <font>
      <b/>
      <sz val="10"/>
      <color rgb="FFFF0000"/>
      <name val="Libre Franklin"/>
    </font>
    <font>
      <b/>
      <sz val="10"/>
      <color theme="0"/>
      <name val="Libre Franklin"/>
    </font>
    <font>
      <b/>
      <sz val="10"/>
      <color theme="1"/>
      <name val="Libre Franklin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2"/>
      <color rgb="FFFFFFFF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00B050"/>
        <bgColor rgb="FF00B050"/>
      </patternFill>
    </fill>
    <fill>
      <patternFill patternType="solid">
        <fgColor rgb="FFDADADA"/>
        <bgColor rgb="FFDADADA"/>
      </patternFill>
    </fill>
    <fill>
      <patternFill patternType="solid">
        <fgColor rgb="FFFFFF00"/>
        <bgColor rgb="FFFFFF00"/>
      </patternFill>
    </fill>
    <fill>
      <patternFill patternType="solid">
        <fgColor rgb="FF2E75B5"/>
        <bgColor rgb="FF2E75B5"/>
      </patternFill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  <fill>
      <patternFill patternType="solid">
        <fgColor rgb="FFC00000"/>
        <bgColor rgb="FFC00000"/>
      </patternFill>
    </fill>
    <fill>
      <patternFill patternType="solid">
        <fgColor rgb="FFF7CAAC"/>
        <bgColor rgb="FFF7CAAC"/>
      </patternFill>
    </fill>
    <fill>
      <patternFill patternType="solid">
        <fgColor rgb="FF0070C0"/>
        <bgColor rgb="FF0070C0"/>
      </patternFill>
    </fill>
    <fill>
      <patternFill patternType="solid">
        <fgColor rgb="FFD9E2F3"/>
        <bgColor rgb="FFD9E2F3"/>
      </patternFill>
    </fill>
    <fill>
      <patternFill patternType="solid">
        <fgColor rgb="FF002060"/>
        <bgColor indexed="64"/>
      </patternFill>
    </fill>
    <fill>
      <patternFill patternType="solid">
        <fgColor rgb="FF548135"/>
        <bgColor rgb="FF548135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/>
    </xf>
    <xf numFmtId="164" fontId="4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/>
    <xf numFmtId="0" fontId="5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9" fontId="4" fillId="0" borderId="6" xfId="0" applyNumberFormat="1" applyFont="1" applyBorder="1"/>
    <xf numFmtId="0" fontId="6" fillId="4" borderId="6" xfId="0" applyFont="1" applyFill="1" applyBorder="1"/>
    <xf numFmtId="0" fontId="7" fillId="5" borderId="6" xfId="0" applyFont="1" applyFill="1" applyBorder="1"/>
    <xf numFmtId="0" fontId="7" fillId="6" borderId="6" xfId="0" applyFont="1" applyFill="1" applyBorder="1" applyAlignment="1">
      <alignment horizontal="center"/>
    </xf>
    <xf numFmtId="164" fontId="4" fillId="7" borderId="6" xfId="0" applyNumberFormat="1" applyFont="1" applyFill="1" applyBorder="1"/>
    <xf numFmtId="0" fontId="4" fillId="0" borderId="0" xfId="0" applyFont="1"/>
    <xf numFmtId="0" fontId="8" fillId="0" borderId="6" xfId="0" applyFont="1" applyBorder="1" applyAlignment="1">
      <alignment horizontal="center"/>
    </xf>
    <xf numFmtId="165" fontId="4" fillId="0" borderId="6" xfId="0" applyNumberFormat="1" applyFont="1" applyBorder="1" applyAlignment="1">
      <alignment horizontal="center"/>
    </xf>
    <xf numFmtId="0" fontId="10" fillId="0" borderId="0" xfId="0" applyFont="1"/>
    <xf numFmtId="0" fontId="10" fillId="0" borderId="6" xfId="0" applyFont="1" applyBorder="1"/>
    <xf numFmtId="0" fontId="12" fillId="8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0" fillId="9" borderId="6" xfId="0" applyFont="1" applyFill="1" applyBorder="1" applyAlignment="1">
      <alignment horizontal="center"/>
    </xf>
    <xf numFmtId="0" fontId="14" fillId="10" borderId="6" xfId="0" applyFont="1" applyFill="1" applyBorder="1" applyAlignment="1">
      <alignment horizontal="center" vertical="center"/>
    </xf>
    <xf numFmtId="17" fontId="14" fillId="10" borderId="6" xfId="0" applyNumberFormat="1" applyFont="1" applyFill="1" applyBorder="1" applyAlignment="1">
      <alignment horizontal="center" vertical="center"/>
    </xf>
    <xf numFmtId="0" fontId="15" fillId="11" borderId="6" xfId="0" applyFont="1" applyFill="1" applyBorder="1" applyAlignment="1">
      <alignment vertical="center"/>
    </xf>
    <xf numFmtId="166" fontId="15" fillId="0" borderId="6" xfId="0" applyNumberFormat="1" applyFont="1" applyBorder="1" applyAlignment="1">
      <alignment vertical="center"/>
    </xf>
    <xf numFmtId="0" fontId="0" fillId="0" borderId="0" xfId="0"/>
    <xf numFmtId="0" fontId="1" fillId="0" borderId="7" xfId="0" applyFont="1" applyBorder="1"/>
    <xf numFmtId="0" fontId="0" fillId="0" borderId="7" xfId="0" applyBorder="1"/>
    <xf numFmtId="0" fontId="16" fillId="12" borderId="7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6" fillId="4" borderId="2" xfId="0" applyFont="1" applyFill="1" applyBorder="1" applyAlignment="1">
      <alignment horizontal="center"/>
    </xf>
    <xf numFmtId="0" fontId="9" fillId="8" borderId="2" xfId="0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7" fillId="8" borderId="0" xfId="0" applyFont="1" applyFill="1" applyAlignment="1">
      <alignment horizontal="center"/>
    </xf>
    <xf numFmtId="0" fontId="0" fillId="0" borderId="0" xfId="0"/>
    <xf numFmtId="0" fontId="18" fillId="13" borderId="0" xfId="0" applyFont="1" applyFill="1" applyAlignment="1">
      <alignment horizontal="center" wrapText="1"/>
    </xf>
    <xf numFmtId="0" fontId="19" fillId="14" borderId="0" xfId="0" applyFont="1" applyFill="1" applyAlignment="1">
      <alignment horizontal="center"/>
    </xf>
    <xf numFmtId="0" fontId="19" fillId="1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9</xdr:row>
      <xdr:rowOff>95250</xdr:rowOff>
    </xdr:from>
    <xdr:to>
      <xdr:col>9</xdr:col>
      <xdr:colOff>171450</xdr:colOff>
      <xdr:row>11</xdr:row>
      <xdr:rowOff>171450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F8EEB011-D4CF-43BB-8173-7441DB058ABF}"/>
            </a:ext>
          </a:extLst>
        </xdr:cNvPr>
        <xdr:cNvSpPr/>
      </xdr:nvSpPr>
      <xdr:spPr>
        <a:xfrm>
          <a:off x="4867275" y="1809750"/>
          <a:ext cx="790575" cy="4762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workbookViewId="0">
      <selection activeCell="M8" sqref="M8"/>
    </sheetView>
  </sheetViews>
  <sheetFormatPr defaultColWidth="14.42578125" defaultRowHeight="15" customHeight="1" x14ac:dyDescent="0.25"/>
  <cols>
    <col min="1" max="1" width="11.140625" customWidth="1"/>
    <col min="2" max="7" width="8.7109375" customWidth="1"/>
    <col min="8" max="8" width="12.5703125" customWidth="1"/>
    <col min="9" max="9" width="20.7109375" customWidth="1"/>
    <col min="10" max="10" width="8.7109375" customWidth="1"/>
    <col min="11" max="11" width="20.7109375" customWidth="1"/>
    <col min="12" max="12" width="24.7109375" customWidth="1"/>
    <col min="13" max="26" width="8.7109375" customWidth="1"/>
  </cols>
  <sheetData>
    <row r="1" spans="1:12" x14ac:dyDescent="0.25">
      <c r="A1" s="30" t="s">
        <v>0</v>
      </c>
      <c r="B1" s="32" t="s">
        <v>1</v>
      </c>
      <c r="C1" s="33"/>
      <c r="D1" s="34"/>
      <c r="E1" s="32" t="s">
        <v>2</v>
      </c>
      <c r="F1" s="33"/>
      <c r="G1" s="34"/>
      <c r="H1" s="30" t="s">
        <v>3</v>
      </c>
      <c r="I1" s="30" t="s">
        <v>4</v>
      </c>
    </row>
    <row r="2" spans="1:12" x14ac:dyDescent="0.25">
      <c r="A2" s="31"/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7</v>
      </c>
      <c r="H2" s="31"/>
      <c r="I2" s="31"/>
      <c r="K2" s="1" t="s">
        <v>10</v>
      </c>
      <c r="L2" s="1" t="s">
        <v>11</v>
      </c>
    </row>
    <row r="3" spans="1:12" x14ac:dyDescent="0.25">
      <c r="A3" s="2" t="s">
        <v>12</v>
      </c>
      <c r="B3" s="3">
        <v>1</v>
      </c>
      <c r="C3" s="3">
        <v>7.1</v>
      </c>
      <c r="D3" s="3">
        <f t="shared" ref="D3:D32" si="0">B3*40%+C3*60%</f>
        <v>4.66</v>
      </c>
      <c r="E3" s="3">
        <v>0</v>
      </c>
      <c r="F3" s="3">
        <v>8.9</v>
      </c>
      <c r="G3" s="3">
        <f t="shared" ref="G3:G32" si="1">E3*40%+F3*60%</f>
        <v>5.34</v>
      </c>
      <c r="H3" s="3"/>
      <c r="I3" s="4"/>
      <c r="K3" s="4" t="s">
        <v>13</v>
      </c>
      <c r="L3" s="5">
        <f>COUNTIF(I3:I32,"Aprovado")</f>
        <v>0</v>
      </c>
    </row>
    <row r="4" spans="1:12" x14ac:dyDescent="0.25">
      <c r="A4" s="2" t="s">
        <v>14</v>
      </c>
      <c r="B4" s="3">
        <v>9.6999999999999993</v>
      </c>
      <c r="C4" s="3">
        <v>9.9</v>
      </c>
      <c r="D4" s="3">
        <f t="shared" si="0"/>
        <v>9.82</v>
      </c>
      <c r="E4" s="3">
        <v>1.9</v>
      </c>
      <c r="F4" s="3">
        <v>2</v>
      </c>
      <c r="G4" s="3">
        <f t="shared" si="1"/>
        <v>1.96</v>
      </c>
      <c r="H4" s="3"/>
      <c r="I4" s="4"/>
      <c r="K4" s="4" t="s">
        <v>15</v>
      </c>
      <c r="L4" s="5">
        <f>COUNTIF(I3:I32,"Reprovado")</f>
        <v>0</v>
      </c>
    </row>
    <row r="5" spans="1:12" x14ac:dyDescent="0.25">
      <c r="A5" s="2" t="s">
        <v>16</v>
      </c>
      <c r="B5" s="3">
        <v>3.6</v>
      </c>
      <c r="C5" s="3">
        <v>2.2999999999999998</v>
      </c>
      <c r="D5" s="3">
        <f t="shared" si="0"/>
        <v>2.8200000000000003</v>
      </c>
      <c r="E5" s="3">
        <v>2.6</v>
      </c>
      <c r="F5" s="3">
        <v>9.3000000000000007</v>
      </c>
      <c r="G5" s="3">
        <f t="shared" si="1"/>
        <v>6.62</v>
      </c>
      <c r="H5" s="3"/>
      <c r="I5" s="4"/>
      <c r="K5" s="4" t="s">
        <v>17</v>
      </c>
      <c r="L5" s="5">
        <f>COUNTIF(I3:I32,"Substitutiva")</f>
        <v>0</v>
      </c>
    </row>
    <row r="6" spans="1:12" x14ac:dyDescent="0.25">
      <c r="A6" s="2" t="s">
        <v>18</v>
      </c>
      <c r="B6" s="3">
        <v>6.2</v>
      </c>
      <c r="C6" s="3">
        <v>7.7</v>
      </c>
      <c r="D6" s="3">
        <f t="shared" si="0"/>
        <v>7.1000000000000005</v>
      </c>
      <c r="E6" s="3">
        <v>6.9</v>
      </c>
      <c r="F6" s="3">
        <v>0.6</v>
      </c>
      <c r="G6" s="3">
        <f t="shared" si="1"/>
        <v>3.12</v>
      </c>
      <c r="H6" s="3"/>
      <c r="I6" s="4"/>
    </row>
    <row r="7" spans="1:12" x14ac:dyDescent="0.25">
      <c r="A7" s="2" t="s">
        <v>19</v>
      </c>
      <c r="B7" s="3">
        <v>8.1</v>
      </c>
      <c r="C7" s="3">
        <v>8.6999999999999993</v>
      </c>
      <c r="D7" s="3">
        <f t="shared" si="0"/>
        <v>8.4600000000000009</v>
      </c>
      <c r="E7" s="3">
        <v>7</v>
      </c>
      <c r="F7" s="3">
        <v>9.5</v>
      </c>
      <c r="G7" s="3">
        <f t="shared" si="1"/>
        <v>8.5</v>
      </c>
      <c r="H7" s="3"/>
      <c r="I7" s="4"/>
    </row>
    <row r="8" spans="1:12" x14ac:dyDescent="0.25">
      <c r="A8" s="2" t="s">
        <v>20</v>
      </c>
      <c r="B8" s="3">
        <v>0.6</v>
      </c>
      <c r="C8" s="3">
        <v>4.5</v>
      </c>
      <c r="D8" s="3">
        <f t="shared" si="0"/>
        <v>2.9399999999999995</v>
      </c>
      <c r="E8" s="3">
        <v>7.4</v>
      </c>
      <c r="F8" s="3">
        <v>3</v>
      </c>
      <c r="G8" s="3">
        <f t="shared" si="1"/>
        <v>4.76</v>
      </c>
      <c r="H8" s="3"/>
      <c r="I8" s="4"/>
    </row>
    <row r="9" spans="1:12" x14ac:dyDescent="0.25">
      <c r="A9" s="2" t="s">
        <v>21</v>
      </c>
      <c r="B9" s="3">
        <v>4.3</v>
      </c>
      <c r="C9" s="3">
        <v>9.3000000000000007</v>
      </c>
      <c r="D9" s="3">
        <f t="shared" si="0"/>
        <v>7.3</v>
      </c>
      <c r="E9" s="3">
        <v>0.3</v>
      </c>
      <c r="F9" s="3">
        <v>4.8</v>
      </c>
      <c r="G9" s="3">
        <f t="shared" si="1"/>
        <v>3</v>
      </c>
      <c r="H9" s="3"/>
      <c r="I9" s="4"/>
    </row>
    <row r="10" spans="1:12" x14ac:dyDescent="0.25">
      <c r="A10" s="2" t="s">
        <v>22</v>
      </c>
      <c r="B10" s="3">
        <v>0.2</v>
      </c>
      <c r="C10" s="3">
        <v>3.6</v>
      </c>
      <c r="D10" s="3">
        <f t="shared" si="0"/>
        <v>2.2400000000000002</v>
      </c>
      <c r="E10" s="3">
        <v>5.4</v>
      </c>
      <c r="F10" s="3">
        <v>8.3000000000000007</v>
      </c>
      <c r="G10" s="3">
        <f t="shared" si="1"/>
        <v>7.1400000000000006</v>
      </c>
      <c r="H10" s="3"/>
      <c r="I10" s="4"/>
    </row>
    <row r="11" spans="1:12" x14ac:dyDescent="0.25">
      <c r="A11" s="2" t="s">
        <v>23</v>
      </c>
      <c r="B11" s="3">
        <v>1.2</v>
      </c>
      <c r="C11" s="3">
        <v>5.6</v>
      </c>
      <c r="D11" s="3">
        <f t="shared" si="0"/>
        <v>3.84</v>
      </c>
      <c r="E11" s="3">
        <v>0.1</v>
      </c>
      <c r="F11" s="3">
        <v>4.0999999999999996</v>
      </c>
      <c r="G11" s="3">
        <f t="shared" si="1"/>
        <v>2.4999999999999996</v>
      </c>
      <c r="H11" s="3"/>
      <c r="I11" s="4"/>
    </row>
    <row r="12" spans="1:12" x14ac:dyDescent="0.25">
      <c r="A12" s="2" t="s">
        <v>24</v>
      </c>
      <c r="B12" s="3">
        <v>2.4</v>
      </c>
      <c r="C12" s="3">
        <v>4.5</v>
      </c>
      <c r="D12" s="3">
        <f t="shared" si="0"/>
        <v>3.6599999999999997</v>
      </c>
      <c r="E12" s="3">
        <v>3.6</v>
      </c>
      <c r="F12" s="3">
        <v>1.8</v>
      </c>
      <c r="G12" s="3">
        <f t="shared" si="1"/>
        <v>2.5200000000000005</v>
      </c>
      <c r="H12" s="3"/>
      <c r="I12" s="4"/>
    </row>
    <row r="13" spans="1:12" x14ac:dyDescent="0.25">
      <c r="A13" s="2" t="s">
        <v>25</v>
      </c>
      <c r="B13" s="3">
        <v>6.3</v>
      </c>
      <c r="C13" s="3">
        <v>5.5</v>
      </c>
      <c r="D13" s="3">
        <f t="shared" si="0"/>
        <v>5.82</v>
      </c>
      <c r="E13" s="3">
        <v>9.9</v>
      </c>
      <c r="F13" s="3">
        <v>3.3</v>
      </c>
      <c r="G13" s="3">
        <f t="shared" si="1"/>
        <v>5.94</v>
      </c>
      <c r="H13" s="3"/>
      <c r="I13" s="4"/>
    </row>
    <row r="14" spans="1:12" x14ac:dyDescent="0.25">
      <c r="A14" s="2" t="s">
        <v>26</v>
      </c>
      <c r="B14" s="3">
        <v>5.8</v>
      </c>
      <c r="C14" s="3">
        <v>7.5</v>
      </c>
      <c r="D14" s="3">
        <f t="shared" si="0"/>
        <v>6.82</v>
      </c>
      <c r="E14" s="3">
        <v>1.8</v>
      </c>
      <c r="F14" s="3">
        <v>3.8</v>
      </c>
      <c r="G14" s="3">
        <f t="shared" si="1"/>
        <v>3</v>
      </c>
      <c r="H14" s="3"/>
      <c r="I14" s="4"/>
    </row>
    <row r="15" spans="1:12" x14ac:dyDescent="0.25">
      <c r="A15" s="2" t="s">
        <v>27</v>
      </c>
      <c r="B15" s="3">
        <v>7.3</v>
      </c>
      <c r="C15" s="3">
        <v>1.9</v>
      </c>
      <c r="D15" s="3">
        <f t="shared" si="0"/>
        <v>4.0599999999999996</v>
      </c>
      <c r="E15" s="3">
        <v>1.5</v>
      </c>
      <c r="F15" s="3">
        <v>9.6</v>
      </c>
      <c r="G15" s="3">
        <f t="shared" si="1"/>
        <v>6.3599999999999994</v>
      </c>
      <c r="H15" s="3"/>
      <c r="I15" s="4"/>
    </row>
    <row r="16" spans="1:12" x14ac:dyDescent="0.25">
      <c r="A16" s="2" t="s">
        <v>28</v>
      </c>
      <c r="B16" s="3">
        <v>9.1999999999999993</v>
      </c>
      <c r="C16" s="3">
        <v>0.2</v>
      </c>
      <c r="D16" s="3">
        <f t="shared" si="0"/>
        <v>3.8</v>
      </c>
      <c r="E16" s="3">
        <v>1.3</v>
      </c>
      <c r="F16" s="3">
        <v>5.3</v>
      </c>
      <c r="G16" s="3">
        <f t="shared" si="1"/>
        <v>3.6999999999999997</v>
      </c>
      <c r="H16" s="3"/>
      <c r="I16" s="4"/>
    </row>
    <row r="17" spans="1:9" x14ac:dyDescent="0.25">
      <c r="A17" s="2" t="s">
        <v>29</v>
      </c>
      <c r="B17" s="3">
        <v>6.8</v>
      </c>
      <c r="C17" s="3">
        <v>7</v>
      </c>
      <c r="D17" s="3">
        <f t="shared" si="0"/>
        <v>6.92</v>
      </c>
      <c r="E17" s="3">
        <v>10</v>
      </c>
      <c r="F17" s="3">
        <v>8.6</v>
      </c>
      <c r="G17" s="3">
        <f t="shared" si="1"/>
        <v>9.16</v>
      </c>
      <c r="H17" s="3"/>
      <c r="I17" s="4"/>
    </row>
    <row r="18" spans="1:9" x14ac:dyDescent="0.25">
      <c r="A18" s="2" t="s">
        <v>30</v>
      </c>
      <c r="B18" s="3">
        <v>2.2000000000000002</v>
      </c>
      <c r="C18" s="3">
        <v>7.9</v>
      </c>
      <c r="D18" s="3">
        <f t="shared" si="0"/>
        <v>5.62</v>
      </c>
      <c r="E18" s="3">
        <v>3.9</v>
      </c>
      <c r="F18" s="3">
        <v>10</v>
      </c>
      <c r="G18" s="3">
        <f t="shared" si="1"/>
        <v>7.5600000000000005</v>
      </c>
      <c r="H18" s="3"/>
      <c r="I18" s="4"/>
    </row>
    <row r="19" spans="1:9" x14ac:dyDescent="0.25">
      <c r="A19" s="2" t="s">
        <v>31</v>
      </c>
      <c r="B19" s="3">
        <v>7.4</v>
      </c>
      <c r="C19" s="3">
        <v>6.6</v>
      </c>
      <c r="D19" s="3">
        <f t="shared" si="0"/>
        <v>6.92</v>
      </c>
      <c r="E19" s="3">
        <v>7</v>
      </c>
      <c r="F19" s="3">
        <v>3.4</v>
      </c>
      <c r="G19" s="3">
        <f t="shared" si="1"/>
        <v>4.84</v>
      </c>
      <c r="H19" s="3"/>
      <c r="I19" s="4"/>
    </row>
    <row r="20" spans="1:9" x14ac:dyDescent="0.25">
      <c r="A20" s="2" t="s">
        <v>32</v>
      </c>
      <c r="B20" s="3">
        <v>3.5</v>
      </c>
      <c r="C20" s="3">
        <v>7.5</v>
      </c>
      <c r="D20" s="3">
        <f t="shared" si="0"/>
        <v>5.9</v>
      </c>
      <c r="E20" s="3">
        <v>8.6</v>
      </c>
      <c r="F20" s="3">
        <v>8.1</v>
      </c>
      <c r="G20" s="3">
        <f t="shared" si="1"/>
        <v>8.2999999999999989</v>
      </c>
      <c r="H20" s="3"/>
      <c r="I20" s="4"/>
    </row>
    <row r="21" spans="1:9" ht="15.75" customHeight="1" x14ac:dyDescent="0.25">
      <c r="A21" s="2" t="s">
        <v>33</v>
      </c>
      <c r="B21" s="3">
        <v>7.5</v>
      </c>
      <c r="C21" s="3">
        <v>7.6</v>
      </c>
      <c r="D21" s="3">
        <f t="shared" si="0"/>
        <v>7.56</v>
      </c>
      <c r="E21" s="3">
        <v>3.3</v>
      </c>
      <c r="F21" s="3">
        <v>6.1</v>
      </c>
      <c r="G21" s="3">
        <f t="shared" si="1"/>
        <v>4.9799999999999995</v>
      </c>
      <c r="H21" s="3"/>
      <c r="I21" s="4"/>
    </row>
    <row r="22" spans="1:9" ht="15.75" customHeight="1" x14ac:dyDescent="0.25">
      <c r="A22" s="2" t="s">
        <v>34</v>
      </c>
      <c r="B22" s="3">
        <v>3.9</v>
      </c>
      <c r="C22" s="3">
        <v>9.3000000000000007</v>
      </c>
      <c r="D22" s="3">
        <f t="shared" si="0"/>
        <v>7.1400000000000006</v>
      </c>
      <c r="E22" s="3">
        <v>6.9</v>
      </c>
      <c r="F22" s="3">
        <v>2.8</v>
      </c>
      <c r="G22" s="3">
        <f t="shared" si="1"/>
        <v>4.4400000000000004</v>
      </c>
      <c r="H22" s="3"/>
      <c r="I22" s="4"/>
    </row>
    <row r="23" spans="1:9" ht="15.75" customHeight="1" x14ac:dyDescent="0.25">
      <c r="A23" s="2" t="s">
        <v>35</v>
      </c>
      <c r="B23" s="3">
        <v>8</v>
      </c>
      <c r="C23" s="3">
        <v>9.1</v>
      </c>
      <c r="D23" s="3">
        <f t="shared" si="0"/>
        <v>8.66</v>
      </c>
      <c r="E23" s="3">
        <v>7.4</v>
      </c>
      <c r="F23" s="3">
        <v>5.5</v>
      </c>
      <c r="G23" s="3">
        <f t="shared" si="1"/>
        <v>6.26</v>
      </c>
      <c r="H23" s="3"/>
      <c r="I23" s="4"/>
    </row>
    <row r="24" spans="1:9" ht="15.75" customHeight="1" x14ac:dyDescent="0.25">
      <c r="A24" s="2" t="s">
        <v>36</v>
      </c>
      <c r="B24" s="3">
        <v>1.7</v>
      </c>
      <c r="C24" s="3">
        <v>5.4</v>
      </c>
      <c r="D24" s="3">
        <f t="shared" si="0"/>
        <v>3.9200000000000004</v>
      </c>
      <c r="E24" s="3">
        <v>1.7</v>
      </c>
      <c r="F24" s="3">
        <v>7.7</v>
      </c>
      <c r="G24" s="3">
        <f t="shared" si="1"/>
        <v>5.3</v>
      </c>
      <c r="H24" s="3"/>
      <c r="I24" s="4"/>
    </row>
    <row r="25" spans="1:9" ht="15.75" customHeight="1" x14ac:dyDescent="0.25">
      <c r="A25" s="2" t="s">
        <v>37</v>
      </c>
      <c r="B25" s="3">
        <v>5.6</v>
      </c>
      <c r="C25" s="3">
        <v>7.5</v>
      </c>
      <c r="D25" s="3">
        <f t="shared" si="0"/>
        <v>6.74</v>
      </c>
      <c r="E25" s="3">
        <v>8.3000000000000007</v>
      </c>
      <c r="F25" s="3">
        <v>1.2</v>
      </c>
      <c r="G25" s="3">
        <f t="shared" si="1"/>
        <v>4.04</v>
      </c>
      <c r="H25" s="3"/>
      <c r="I25" s="4"/>
    </row>
    <row r="26" spans="1:9" ht="15.75" customHeight="1" x14ac:dyDescent="0.25">
      <c r="A26" s="2" t="s">
        <v>38</v>
      </c>
      <c r="B26" s="3">
        <v>0.3</v>
      </c>
      <c r="C26" s="3">
        <v>3.5</v>
      </c>
      <c r="D26" s="3">
        <f t="shared" si="0"/>
        <v>2.2200000000000002</v>
      </c>
      <c r="E26" s="3">
        <v>4.2</v>
      </c>
      <c r="F26" s="3">
        <v>5.4</v>
      </c>
      <c r="G26" s="3">
        <f t="shared" si="1"/>
        <v>4.92</v>
      </c>
      <c r="H26" s="3"/>
      <c r="I26" s="4"/>
    </row>
    <row r="27" spans="1:9" ht="15.75" customHeight="1" x14ac:dyDescent="0.25">
      <c r="A27" s="2" t="s">
        <v>39</v>
      </c>
      <c r="B27" s="3">
        <v>3.5</v>
      </c>
      <c r="C27" s="3">
        <v>7.4</v>
      </c>
      <c r="D27" s="3">
        <f t="shared" si="0"/>
        <v>5.8400000000000007</v>
      </c>
      <c r="E27" s="3">
        <v>2.9</v>
      </c>
      <c r="F27" s="3">
        <v>5.4</v>
      </c>
      <c r="G27" s="3">
        <f t="shared" si="1"/>
        <v>4.4000000000000004</v>
      </c>
      <c r="H27" s="3"/>
      <c r="I27" s="4"/>
    </row>
    <row r="28" spans="1:9" ht="15.75" customHeight="1" x14ac:dyDescent="0.25">
      <c r="A28" s="2" t="s">
        <v>40</v>
      </c>
      <c r="B28" s="3">
        <v>9.9</v>
      </c>
      <c r="C28" s="3">
        <v>0</v>
      </c>
      <c r="D28" s="3">
        <f t="shared" si="0"/>
        <v>3.9600000000000004</v>
      </c>
      <c r="E28" s="3">
        <v>4.2</v>
      </c>
      <c r="F28" s="3">
        <v>5.7</v>
      </c>
      <c r="G28" s="3">
        <f t="shared" si="1"/>
        <v>5.0999999999999996</v>
      </c>
      <c r="H28" s="3"/>
      <c r="I28" s="4"/>
    </row>
    <row r="29" spans="1:9" ht="15.75" customHeight="1" x14ac:dyDescent="0.25">
      <c r="A29" s="2" t="s">
        <v>41</v>
      </c>
      <c r="B29" s="3">
        <v>6.2</v>
      </c>
      <c r="C29" s="3">
        <v>5.2</v>
      </c>
      <c r="D29" s="3">
        <f t="shared" si="0"/>
        <v>5.6000000000000005</v>
      </c>
      <c r="E29" s="3">
        <v>2.5</v>
      </c>
      <c r="F29" s="3">
        <v>3.2</v>
      </c>
      <c r="G29" s="3">
        <f t="shared" si="1"/>
        <v>2.92</v>
      </c>
      <c r="H29" s="3"/>
      <c r="I29" s="4"/>
    </row>
    <row r="30" spans="1:9" ht="15.75" customHeight="1" x14ac:dyDescent="0.25">
      <c r="A30" s="2" t="s">
        <v>42</v>
      </c>
      <c r="B30" s="3">
        <v>3.1</v>
      </c>
      <c r="C30" s="3">
        <v>2.9</v>
      </c>
      <c r="D30" s="3">
        <f t="shared" si="0"/>
        <v>2.9800000000000004</v>
      </c>
      <c r="E30" s="3">
        <v>4.0999999999999996</v>
      </c>
      <c r="F30" s="3">
        <v>4.2</v>
      </c>
      <c r="G30" s="3">
        <f t="shared" si="1"/>
        <v>4.16</v>
      </c>
      <c r="H30" s="3"/>
      <c r="I30" s="4"/>
    </row>
    <row r="31" spans="1:9" ht="15.75" customHeight="1" x14ac:dyDescent="0.25">
      <c r="A31" s="2" t="s">
        <v>43</v>
      </c>
      <c r="B31" s="3">
        <v>0.2</v>
      </c>
      <c r="C31" s="3">
        <v>9.6</v>
      </c>
      <c r="D31" s="3">
        <f t="shared" si="0"/>
        <v>5.84</v>
      </c>
      <c r="E31" s="3">
        <v>6.5</v>
      </c>
      <c r="F31" s="3">
        <v>6.3</v>
      </c>
      <c r="G31" s="3">
        <f t="shared" si="1"/>
        <v>6.38</v>
      </c>
      <c r="H31" s="3"/>
      <c r="I31" s="4"/>
    </row>
    <row r="32" spans="1:9" ht="15.75" customHeight="1" x14ac:dyDescent="0.25">
      <c r="A32" s="2" t="s">
        <v>44</v>
      </c>
      <c r="B32" s="3">
        <v>6.7</v>
      </c>
      <c r="C32" s="3">
        <v>3.9</v>
      </c>
      <c r="D32" s="3">
        <f t="shared" si="0"/>
        <v>5.0199999999999996</v>
      </c>
      <c r="E32" s="3">
        <v>9.6999999999999993</v>
      </c>
      <c r="F32" s="3">
        <v>2.2999999999999998</v>
      </c>
      <c r="G32" s="3">
        <f t="shared" si="1"/>
        <v>5.26</v>
      </c>
      <c r="H32" s="3"/>
      <c r="I32" s="4"/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5">
    <mergeCell ref="A1:A2"/>
    <mergeCell ref="B1:D1"/>
    <mergeCell ref="E1:G1"/>
    <mergeCell ref="H1:H2"/>
    <mergeCell ref="I1:I2"/>
  </mergeCells>
  <pageMargins left="0.511811024" right="0.511811024" top="0.78740157499999996" bottom="0.78740157499999996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1000"/>
  <sheetViews>
    <sheetView workbookViewId="0"/>
  </sheetViews>
  <sheetFormatPr defaultColWidth="14.42578125" defaultRowHeight="15" customHeight="1" x14ac:dyDescent="0.25"/>
  <cols>
    <col min="1" max="1" width="8.7109375" customWidth="1"/>
    <col min="2" max="2" width="9.85546875" customWidth="1"/>
    <col min="3" max="3" width="14.7109375" customWidth="1"/>
    <col min="4" max="4" width="14.85546875" customWidth="1"/>
    <col min="5" max="26" width="8.7109375" customWidth="1"/>
  </cols>
  <sheetData>
    <row r="2" spans="2:4" x14ac:dyDescent="0.25">
      <c r="B2" s="6" t="s">
        <v>45</v>
      </c>
      <c r="C2" s="6" t="s">
        <v>46</v>
      </c>
      <c r="D2" s="6" t="s">
        <v>47</v>
      </c>
    </row>
    <row r="3" spans="2:4" x14ac:dyDescent="0.25">
      <c r="B3" s="7" t="s">
        <v>48</v>
      </c>
      <c r="C3" s="7">
        <v>10</v>
      </c>
      <c r="D3" s="7">
        <v>2</v>
      </c>
    </row>
    <row r="4" spans="2:4" x14ac:dyDescent="0.25">
      <c r="B4" s="7" t="s">
        <v>49</v>
      </c>
      <c r="C4" s="7">
        <v>12</v>
      </c>
      <c r="D4" s="7">
        <v>5</v>
      </c>
    </row>
    <row r="5" spans="2:4" x14ac:dyDescent="0.25">
      <c r="B5" s="7" t="s">
        <v>50</v>
      </c>
      <c r="C5" s="7">
        <v>2</v>
      </c>
      <c r="D5" s="7">
        <v>3</v>
      </c>
    </row>
    <row r="6" spans="2:4" x14ac:dyDescent="0.25">
      <c r="B6" s="7" t="s">
        <v>51</v>
      </c>
      <c r="C6" s="7">
        <v>7</v>
      </c>
      <c r="D6" s="7">
        <v>4</v>
      </c>
    </row>
    <row r="7" spans="2:4" x14ac:dyDescent="0.25">
      <c r="B7" s="7" t="s">
        <v>52</v>
      </c>
      <c r="C7" s="7">
        <v>14</v>
      </c>
      <c r="D7" s="7">
        <v>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00"/>
  <sheetViews>
    <sheetView workbookViewId="0"/>
  </sheetViews>
  <sheetFormatPr defaultColWidth="14.42578125" defaultRowHeight="15" customHeight="1" x14ac:dyDescent="0.25"/>
  <cols>
    <col min="1" max="1" width="10.42578125" customWidth="1"/>
    <col min="2" max="2" width="15.7109375" customWidth="1"/>
    <col min="3" max="3" width="15.85546875" customWidth="1"/>
    <col min="4" max="4" width="8.7109375" customWidth="1"/>
    <col min="5" max="5" width="13.5703125" customWidth="1"/>
    <col min="6" max="6" width="16.28515625" customWidth="1"/>
    <col min="7" max="7" width="15.7109375" customWidth="1"/>
    <col min="8" max="26" width="8.7109375" customWidth="1"/>
  </cols>
  <sheetData>
    <row r="1" spans="1:7" ht="45" x14ac:dyDescent="0.25">
      <c r="A1" s="8" t="s">
        <v>53</v>
      </c>
      <c r="B1" s="8" t="s">
        <v>54</v>
      </c>
      <c r="C1" s="4" t="s">
        <v>55</v>
      </c>
      <c r="D1" s="4" t="s">
        <v>56</v>
      </c>
      <c r="E1" s="4" t="s">
        <v>57</v>
      </c>
      <c r="F1" s="4" t="s">
        <v>58</v>
      </c>
      <c r="G1" s="4" t="s">
        <v>59</v>
      </c>
    </row>
    <row r="2" spans="1:7" x14ac:dyDescent="0.25">
      <c r="A2" s="7" t="s">
        <v>60</v>
      </c>
      <c r="B2" s="7">
        <v>20</v>
      </c>
      <c r="C2" s="7">
        <v>500</v>
      </c>
      <c r="D2" s="7">
        <v>149</v>
      </c>
      <c r="E2" s="7">
        <f t="shared" ref="E2:E13" si="0">C2+D2</f>
        <v>649</v>
      </c>
      <c r="F2" s="9">
        <f t="shared" ref="F2:F13" si="1">C2/E2</f>
        <v>0.77041602465331283</v>
      </c>
      <c r="G2" s="9">
        <f t="shared" ref="G2:G13" si="2">D2/E2</f>
        <v>0.2295839753466872</v>
      </c>
    </row>
    <row r="3" spans="1:7" x14ac:dyDescent="0.25">
      <c r="A3" s="7" t="s">
        <v>61</v>
      </c>
      <c r="B3" s="7">
        <v>18</v>
      </c>
      <c r="C3" s="7">
        <v>300</v>
      </c>
      <c r="D3" s="7">
        <v>29</v>
      </c>
      <c r="E3" s="7">
        <f t="shared" si="0"/>
        <v>329</v>
      </c>
      <c r="F3" s="9">
        <f t="shared" si="1"/>
        <v>0.91185410334346506</v>
      </c>
      <c r="G3" s="9">
        <f t="shared" si="2"/>
        <v>8.8145896656534953E-2</v>
      </c>
    </row>
    <row r="4" spans="1:7" x14ac:dyDescent="0.25">
      <c r="A4" s="7" t="s">
        <v>62</v>
      </c>
      <c r="B4" s="7">
        <v>22</v>
      </c>
      <c r="C4" s="7">
        <v>550</v>
      </c>
      <c r="D4" s="7">
        <v>140</v>
      </c>
      <c r="E4" s="7">
        <f t="shared" si="0"/>
        <v>690</v>
      </c>
      <c r="F4" s="9">
        <f t="shared" si="1"/>
        <v>0.79710144927536231</v>
      </c>
      <c r="G4" s="9">
        <f t="shared" si="2"/>
        <v>0.20289855072463769</v>
      </c>
    </row>
    <row r="5" spans="1:7" x14ac:dyDescent="0.25">
      <c r="A5" s="7" t="s">
        <v>63</v>
      </c>
      <c r="B5" s="7">
        <v>14</v>
      </c>
      <c r="C5" s="7">
        <v>280</v>
      </c>
      <c r="D5" s="7">
        <v>72</v>
      </c>
      <c r="E5" s="7">
        <f t="shared" si="0"/>
        <v>352</v>
      </c>
      <c r="F5" s="9">
        <f t="shared" si="1"/>
        <v>0.79545454545454541</v>
      </c>
      <c r="G5" s="9">
        <f t="shared" si="2"/>
        <v>0.20454545454545456</v>
      </c>
    </row>
    <row r="6" spans="1:7" x14ac:dyDescent="0.25">
      <c r="A6" s="7" t="s">
        <v>64</v>
      </c>
      <c r="B6" s="7">
        <v>28</v>
      </c>
      <c r="C6" s="7">
        <v>470</v>
      </c>
      <c r="D6" s="7">
        <v>18</v>
      </c>
      <c r="E6" s="7">
        <f t="shared" si="0"/>
        <v>488</v>
      </c>
      <c r="F6" s="9">
        <f t="shared" si="1"/>
        <v>0.96311475409836067</v>
      </c>
      <c r="G6" s="9">
        <f t="shared" si="2"/>
        <v>3.6885245901639344E-2</v>
      </c>
    </row>
    <row r="7" spans="1:7" x14ac:dyDescent="0.25">
      <c r="A7" s="7" t="s">
        <v>65</v>
      </c>
      <c r="B7" s="7">
        <v>25</v>
      </c>
      <c r="C7" s="7">
        <v>360</v>
      </c>
      <c r="D7" s="7">
        <v>72</v>
      </c>
      <c r="E7" s="7">
        <f t="shared" si="0"/>
        <v>432</v>
      </c>
      <c r="F7" s="9">
        <f t="shared" si="1"/>
        <v>0.83333333333333337</v>
      </c>
      <c r="G7" s="9">
        <f t="shared" si="2"/>
        <v>0.16666666666666666</v>
      </c>
    </row>
    <row r="8" spans="1:7" x14ac:dyDescent="0.25">
      <c r="A8" s="7" t="s">
        <v>66</v>
      </c>
      <c r="B8" s="7">
        <v>11</v>
      </c>
      <c r="C8" s="7">
        <v>180</v>
      </c>
      <c r="D8" s="7">
        <v>75</v>
      </c>
      <c r="E8" s="7">
        <f t="shared" si="0"/>
        <v>255</v>
      </c>
      <c r="F8" s="9">
        <f t="shared" si="1"/>
        <v>0.70588235294117652</v>
      </c>
      <c r="G8" s="9">
        <f t="shared" si="2"/>
        <v>0.29411764705882354</v>
      </c>
    </row>
    <row r="9" spans="1:7" x14ac:dyDescent="0.25">
      <c r="A9" s="7" t="s">
        <v>67</v>
      </c>
      <c r="B9" s="7">
        <v>30</v>
      </c>
      <c r="C9" s="7">
        <v>600</v>
      </c>
      <c r="D9" s="7">
        <v>16</v>
      </c>
      <c r="E9" s="7">
        <f t="shared" si="0"/>
        <v>616</v>
      </c>
      <c r="F9" s="9">
        <f t="shared" si="1"/>
        <v>0.97402597402597402</v>
      </c>
      <c r="G9" s="9">
        <f t="shared" si="2"/>
        <v>2.5974025974025976E-2</v>
      </c>
    </row>
    <row r="10" spans="1:7" x14ac:dyDescent="0.25">
      <c r="A10" s="7" t="s">
        <v>68</v>
      </c>
      <c r="B10" s="7">
        <v>27</v>
      </c>
      <c r="C10" s="7">
        <v>350</v>
      </c>
      <c r="D10" s="7">
        <v>12</v>
      </c>
      <c r="E10" s="7">
        <f t="shared" si="0"/>
        <v>362</v>
      </c>
      <c r="F10" s="9">
        <f t="shared" si="1"/>
        <v>0.96685082872928174</v>
      </c>
      <c r="G10" s="9">
        <f t="shared" si="2"/>
        <v>3.3149171270718231E-2</v>
      </c>
    </row>
    <row r="11" spans="1:7" x14ac:dyDescent="0.25">
      <c r="A11" s="7" t="s">
        <v>69</v>
      </c>
      <c r="B11" s="7">
        <v>5</v>
      </c>
      <c r="C11" s="7">
        <v>85</v>
      </c>
      <c r="D11" s="7">
        <v>22</v>
      </c>
      <c r="E11" s="7">
        <f t="shared" si="0"/>
        <v>107</v>
      </c>
      <c r="F11" s="9">
        <f t="shared" si="1"/>
        <v>0.79439252336448596</v>
      </c>
      <c r="G11" s="9">
        <f t="shared" si="2"/>
        <v>0.20560747663551401</v>
      </c>
    </row>
    <row r="12" spans="1:7" x14ac:dyDescent="0.25">
      <c r="A12" s="7" t="s">
        <v>70</v>
      </c>
      <c r="B12" s="7">
        <v>17</v>
      </c>
      <c r="C12" s="7">
        <v>390</v>
      </c>
      <c r="D12" s="7">
        <v>20</v>
      </c>
      <c r="E12" s="7">
        <f t="shared" si="0"/>
        <v>410</v>
      </c>
      <c r="F12" s="9">
        <f t="shared" si="1"/>
        <v>0.95121951219512191</v>
      </c>
      <c r="G12" s="9">
        <f t="shared" si="2"/>
        <v>4.878048780487805E-2</v>
      </c>
    </row>
    <row r="13" spans="1:7" x14ac:dyDescent="0.25">
      <c r="A13" s="7" t="s">
        <v>71</v>
      </c>
      <c r="B13" s="7">
        <v>29</v>
      </c>
      <c r="C13" s="7">
        <v>400</v>
      </c>
      <c r="D13" s="7">
        <v>92</v>
      </c>
      <c r="E13" s="7">
        <f t="shared" si="0"/>
        <v>492</v>
      </c>
      <c r="F13" s="9">
        <f t="shared" si="1"/>
        <v>0.81300813008130079</v>
      </c>
      <c r="G13" s="9">
        <f t="shared" si="2"/>
        <v>0.18699186991869918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4:H1000"/>
  <sheetViews>
    <sheetView workbookViewId="0"/>
  </sheetViews>
  <sheetFormatPr defaultColWidth="14.42578125" defaultRowHeight="15" customHeight="1" x14ac:dyDescent="0.25"/>
  <cols>
    <col min="1" max="2" width="8.7109375" customWidth="1"/>
    <col min="3" max="3" width="12" customWidth="1"/>
    <col min="4" max="26" width="8.7109375" customWidth="1"/>
  </cols>
  <sheetData>
    <row r="4" spans="3:8" ht="18.75" x14ac:dyDescent="0.3">
      <c r="C4" s="10" t="s">
        <v>72</v>
      </c>
      <c r="D4" s="35" t="s">
        <v>73</v>
      </c>
      <c r="E4" s="33"/>
      <c r="F4" s="33"/>
      <c r="G4" s="33"/>
      <c r="H4" s="34"/>
    </row>
    <row r="5" spans="3:8" ht="15.75" x14ac:dyDescent="0.25">
      <c r="C5" s="11" t="s">
        <v>74</v>
      </c>
      <c r="D5" s="11" t="s">
        <v>75</v>
      </c>
      <c r="E5" s="11" t="s">
        <v>76</v>
      </c>
      <c r="F5" s="11" t="s">
        <v>77</v>
      </c>
      <c r="G5" s="11" t="s">
        <v>78</v>
      </c>
      <c r="H5" s="11" t="s">
        <v>79</v>
      </c>
    </row>
    <row r="6" spans="3:8" ht="15.75" x14ac:dyDescent="0.25">
      <c r="C6" s="12" t="s">
        <v>80</v>
      </c>
      <c r="D6" s="13">
        <v>7.8</v>
      </c>
      <c r="E6" s="13">
        <v>2.5</v>
      </c>
      <c r="F6" s="13">
        <v>4</v>
      </c>
      <c r="G6" s="13">
        <v>3.9</v>
      </c>
      <c r="H6" s="13">
        <v>4.5999999999999996</v>
      </c>
    </row>
    <row r="7" spans="3:8" ht="15.75" x14ac:dyDescent="0.25">
      <c r="C7" s="12" t="s">
        <v>81</v>
      </c>
      <c r="D7" s="13">
        <v>8</v>
      </c>
      <c r="E7" s="13">
        <v>6.4</v>
      </c>
      <c r="F7" s="13">
        <v>7.1</v>
      </c>
      <c r="G7" s="13">
        <v>6.8</v>
      </c>
      <c r="H7" s="13">
        <v>7</v>
      </c>
    </row>
    <row r="8" spans="3:8" ht="15.75" x14ac:dyDescent="0.25">
      <c r="C8" s="12" t="s">
        <v>82</v>
      </c>
      <c r="D8" s="13">
        <v>4.8</v>
      </c>
      <c r="E8" s="13">
        <v>4.7</v>
      </c>
      <c r="F8" s="13">
        <v>7</v>
      </c>
      <c r="G8" s="13">
        <v>8.6999999999999993</v>
      </c>
      <c r="H8" s="13">
        <v>4.8</v>
      </c>
    </row>
    <row r="9" spans="3:8" ht="15.75" x14ac:dyDescent="0.25">
      <c r="C9" s="12" t="s">
        <v>83</v>
      </c>
      <c r="D9" s="13">
        <v>6.3</v>
      </c>
      <c r="E9" s="13">
        <v>4</v>
      </c>
      <c r="F9" s="13">
        <v>5.9</v>
      </c>
      <c r="G9" s="13">
        <v>3</v>
      </c>
      <c r="H9" s="13">
        <v>5.8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D4:H4"/>
  </mergeCells>
  <pageMargins left="0.511811024" right="0.511811024" top="0.78740157499999996" bottom="0.78740157499999996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/>
  </sheetViews>
  <sheetFormatPr defaultColWidth="14.42578125" defaultRowHeight="15" customHeight="1" x14ac:dyDescent="0.25"/>
  <cols>
    <col min="1" max="1" width="9.140625" customWidth="1"/>
    <col min="2" max="2" width="10.7109375" customWidth="1"/>
    <col min="3" max="3" width="9.42578125" customWidth="1"/>
    <col min="4" max="26" width="9.140625" customWidth="1"/>
  </cols>
  <sheetData>
    <row r="1" spans="1:26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x14ac:dyDescent="0.25">
      <c r="A2" s="14"/>
      <c r="B2" s="15" t="s">
        <v>84</v>
      </c>
      <c r="C2" s="15" t="s">
        <v>85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x14ac:dyDescent="0.25">
      <c r="A3" s="14"/>
      <c r="B3" s="16">
        <v>0</v>
      </c>
      <c r="C3" s="16">
        <v>0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x14ac:dyDescent="0.25">
      <c r="A4" s="14"/>
      <c r="B4" s="16">
        <v>1</v>
      </c>
      <c r="C4" s="16">
        <v>1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x14ac:dyDescent="0.25">
      <c r="A5" s="14"/>
      <c r="B5" s="16">
        <v>2</v>
      </c>
      <c r="C5" s="16">
        <v>2.0499999999999998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x14ac:dyDescent="0.25">
      <c r="A6" s="14"/>
      <c r="B6" s="16">
        <v>3</v>
      </c>
      <c r="C6" s="16">
        <v>3.1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x14ac:dyDescent="0.25">
      <c r="A7" s="14"/>
      <c r="B7" s="16">
        <v>4</v>
      </c>
      <c r="C7" s="16">
        <v>3.98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x14ac:dyDescent="0.25">
      <c r="A8" s="14"/>
      <c r="B8" s="16">
        <v>5</v>
      </c>
      <c r="C8" s="16">
        <v>5.0999999999999996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x14ac:dyDescent="0.25">
      <c r="A9" s="14"/>
      <c r="B9" s="16">
        <v>6</v>
      </c>
      <c r="C9" s="16">
        <v>6.08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x14ac:dyDescent="0.25">
      <c r="A10" s="14"/>
      <c r="B10" s="16">
        <v>7</v>
      </c>
      <c r="C10" s="16">
        <v>7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x14ac:dyDescent="0.25">
      <c r="A11" s="14"/>
      <c r="B11" s="16">
        <v>8</v>
      </c>
      <c r="C11" s="16">
        <v>8.1999999999999993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x14ac:dyDescent="0.25">
      <c r="A12" s="14"/>
      <c r="B12" s="16">
        <v>9</v>
      </c>
      <c r="C12" s="16">
        <v>9.1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x14ac:dyDescent="0.25">
      <c r="A13" s="14"/>
      <c r="B13" s="16">
        <v>10</v>
      </c>
      <c r="C13" s="16">
        <v>10.09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x14ac:dyDescent="0.25">
      <c r="A14" s="14"/>
      <c r="B14" s="16">
        <v>11</v>
      </c>
      <c r="C14" s="16">
        <v>11.01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x14ac:dyDescent="0.25">
      <c r="A15" s="14"/>
      <c r="B15" s="16">
        <v>12</v>
      </c>
      <c r="C15" s="16">
        <v>12.09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x14ac:dyDescent="0.25">
      <c r="A16" s="14"/>
      <c r="B16" s="16">
        <v>13</v>
      </c>
      <c r="C16" s="16">
        <v>13.08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x14ac:dyDescent="0.25">
      <c r="A17" s="14"/>
      <c r="B17" s="16">
        <v>14</v>
      </c>
      <c r="C17" s="16">
        <v>20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x14ac:dyDescent="0.25">
      <c r="A18" s="14"/>
      <c r="B18" s="16">
        <v>15</v>
      </c>
      <c r="C18" s="16">
        <v>15.15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5.75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5.75" customHeight="1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5.75" customHeight="1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5.75" customHeight="1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5.75" customHeigh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5.75" customHeight="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5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5.75" customHeight="1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5.75" customHeight="1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5.75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5.75" customHeight="1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5.75" customHeight="1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5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5.75" customHeight="1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5.75" customHeigh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5.75" customHeight="1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5.75" customHeight="1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5.75" customHeight="1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5.75" customHeight="1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5.75" customHeight="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5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5.75" customHeight="1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5.75" customHeight="1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5.75" customHeight="1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5.75" customHeight="1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5.75" customHeight="1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5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5.75" customHeight="1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5.75" customHeight="1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5.75" customHeight="1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5.75" customHeight="1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5.75" customHeight="1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5.75" customHeight="1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5.75" customHeight="1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5.75" customHeight="1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5.75" customHeight="1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5.75" customHeight="1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5.75" customHeight="1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5.75" customHeight="1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5.75" customHeight="1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5.75" customHeight="1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5.75" customHeight="1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5.75" customHeight="1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5.75" customHeight="1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5.75" customHeight="1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5.75" customHeight="1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5.75" customHeight="1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5.75" customHeight="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5.75" customHeight="1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5.75" customHeight="1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5.75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5.75" customHeight="1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5.75" customHeight="1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5.75" customHeight="1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5.75" customHeight="1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5.75" customHeight="1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5.75" customHeight="1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5.75" customHeight="1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5.75" customHeight="1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5.75" customHeight="1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5.75" customHeight="1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5.75" customHeight="1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5.75" customHeight="1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5.75" customHeight="1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5.75" customHeight="1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5.75" customHeight="1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5.7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5.75" customHeight="1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5.75" customHeight="1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5.75" customHeight="1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5.75" customHeight="1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5.75" customHeight="1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5.75" customHeight="1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5.75" customHeight="1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5.75" customHeight="1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5.75" customHeight="1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5.75" customHeight="1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5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5.75" customHeight="1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5.75" customHeight="1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5.75" customHeight="1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5.75" customHeight="1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5.75" customHeight="1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5.75" customHeight="1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5.75" customHeight="1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5.75" customHeight="1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5.75" customHeight="1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5.75" customHeight="1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5.75" customHeight="1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5.75" customHeight="1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5.75" customHeight="1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5.75" customHeight="1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5.75" customHeight="1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5.75" customHeight="1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5.75" customHeight="1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5.75" customHeight="1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5.75" customHeight="1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5.75" customHeight="1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5.75" customHeight="1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5.7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5.75" customHeight="1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5.75" customHeight="1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5.75" customHeight="1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5.75" customHeight="1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5.75" customHeight="1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5.75" customHeight="1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5.75" customHeight="1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5.75" customHeight="1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5.75" customHeight="1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5.75" customHeight="1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5.75" customHeight="1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5.75" customHeight="1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5.75" customHeight="1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5.75" customHeight="1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5.75" customHeight="1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5.75" customHeight="1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5.75" customHeight="1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5.75" customHeight="1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5.75" customHeight="1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5.75" customHeight="1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5.75" customHeight="1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5.75" customHeight="1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5.75" customHeight="1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5.75" customHeight="1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5.75" customHeight="1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5.75" customHeight="1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5.75" customHeight="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5.75" customHeight="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5.75" customHeight="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5.75" customHeight="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5.75" customHeight="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5.75" customHeight="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5.75" customHeight="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5.75" customHeight="1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5.75" customHeight="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5.75" customHeight="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5.75" customHeight="1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5.75" customHeight="1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5.75" customHeight="1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5.75" customHeigh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5.75" customHeight="1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5.75" customHeight="1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5.75" customHeight="1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5.75" customHeight="1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5.75" customHeight="1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5.75" customHeight="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5.75" customHeight="1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5.75" customHeight="1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5.75" customHeight="1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5.75" customHeight="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5.75" customHeight="1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5.75" customHeight="1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5.75" customHeight="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5.75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5.75" customHeight="1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5.75" customHeight="1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5.75" customHeight="1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5.75" customHeight="1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5.75" customHeight="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5.75" customHeight="1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5.75" customHeight="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5.75" customHeight="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5.75" customHeight="1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5.7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5.75" customHeight="1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5.75" customHeight="1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5.75" customHeight="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5.75" customHeight="1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5.75" customHeight="1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5.75" customHeight="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5.75" customHeight="1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5.75" customHeight="1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5.75" customHeight="1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5.75" customHeight="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5.75" customHeight="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5.75" customHeight="1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5.75" customHeight="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5.75" customHeight="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5.75" customHeight="1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5.75" customHeight="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5.75" customHeight="1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5.75" customHeight="1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5.75" customHeight="1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5.75" customHeight="1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5.75" customHeight="1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5.75" customHeight="1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5.75" customHeight="1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5.75" customHeight="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5.75" customHeight="1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5.75" customHeight="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5.75" customHeight="1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5.75" customHeight="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5.75" customHeight="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5.75" customHeight="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5.75" customHeight="1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5.75" customHeight="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5.75" customHeight="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5.75" customHeight="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5.75" customHeight="1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5.75" customHeight="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5.75" customHeight="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5.75" customHeight="1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5.75" customHeight="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5.75" customHeight="1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5.75" customHeight="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5.75" customHeight="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5.75" customHeight="1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5.75" customHeight="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5.75" customHeight="1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5.75" customHeight="1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5.75" customHeight="1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5.75" customHeight="1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5.75" customHeight="1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5.75" customHeight="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5.75" customHeight="1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5.75" customHeight="1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5.75" customHeight="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5.75" customHeight="1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5.75" customHeight="1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5.75" customHeight="1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5.75" customHeight="1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5.75" customHeight="1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5.75" customHeight="1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5.75" customHeight="1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5.75" customHeight="1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5.75" customHeight="1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5.75" customHeight="1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5.75" customHeight="1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5.75" customHeight="1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5.75" customHeight="1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5.75" customHeight="1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5.75" customHeight="1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5.75" customHeight="1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5.75" customHeight="1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5.75" customHeight="1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5.75" customHeight="1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5.75" customHeight="1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5.75" customHeight="1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5.75" customHeight="1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5.75" customHeight="1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5.75" customHeight="1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5.75" customHeight="1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5.75" customHeight="1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5.75" customHeight="1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5.75" customHeight="1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5.75" customHeight="1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5.75" customHeight="1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5.75" customHeight="1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5.75" customHeight="1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5.75" customHeight="1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5.75" customHeight="1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5.75" customHeight="1" x14ac:dyDescent="0.2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5.75" customHeight="1" x14ac:dyDescent="0.2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5.75" customHeight="1" x14ac:dyDescent="0.2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5.75" customHeight="1" x14ac:dyDescent="0.2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5.75" customHeight="1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5.75" customHeight="1" x14ac:dyDescent="0.2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5.75" customHeight="1" x14ac:dyDescent="0.2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5.75" customHeight="1" x14ac:dyDescent="0.2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5.75" customHeight="1" x14ac:dyDescent="0.2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5.75" customHeight="1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5.75" customHeight="1" x14ac:dyDescent="0.2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5.75" customHeight="1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5.75" customHeight="1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5.75" customHeight="1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5.75" customHeight="1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5.75" customHeight="1" x14ac:dyDescent="0.2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5.75" customHeight="1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5.75" customHeight="1" x14ac:dyDescent="0.2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5.75" customHeight="1" x14ac:dyDescent="0.2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5.75" customHeight="1" x14ac:dyDescent="0.2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5.75" customHeight="1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5.75" customHeight="1" x14ac:dyDescent="0.2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5.75" customHeight="1" x14ac:dyDescent="0.2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5.75" customHeight="1" x14ac:dyDescent="0.2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5.75" customHeight="1" x14ac:dyDescent="0.2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5.75" customHeight="1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5.75" customHeight="1" x14ac:dyDescent="0.2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5.75" customHeight="1" x14ac:dyDescent="0.2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5.75" customHeight="1" x14ac:dyDescent="0.2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5.75" customHeight="1" x14ac:dyDescent="0.2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5.75" customHeight="1" x14ac:dyDescent="0.2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5.75" customHeight="1" x14ac:dyDescent="0.2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5.75" customHeight="1" x14ac:dyDescent="0.2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5.75" customHeight="1" x14ac:dyDescent="0.2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5.75" customHeight="1" x14ac:dyDescent="0.2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5.75" customHeight="1" x14ac:dyDescent="0.2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5.75" customHeight="1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5.75" customHeight="1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5.75" customHeight="1" x14ac:dyDescent="0.2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5.75" customHeight="1" x14ac:dyDescent="0.2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5.75" customHeight="1" x14ac:dyDescent="0.2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5.75" customHeight="1" x14ac:dyDescent="0.2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5.75" customHeight="1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5.75" customHeight="1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5.75" customHeight="1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5.75" customHeight="1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5.75" customHeight="1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5.75" customHeight="1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5.75" customHeight="1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5.75" customHeight="1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5.75" customHeight="1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5.75" customHeight="1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5.75" customHeight="1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5.75" customHeight="1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5.75" customHeight="1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5.75" customHeight="1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5.75" customHeight="1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5.75" customHeight="1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5.75" customHeight="1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5.75" customHeight="1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5.75" customHeigh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5.75" customHeight="1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5.75" customHeight="1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5.75" customHeight="1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5.75" customHeight="1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5.75" customHeight="1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5.75" customHeight="1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5.75" customHeight="1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5.75" customHeight="1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5.75" customHeight="1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5.75" customHeight="1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5.75" customHeight="1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5.75" customHeight="1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5.75" customHeight="1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5.75" customHeight="1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5.75" customHeight="1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5.75" customHeight="1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5.75" customHeight="1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5.75" customHeight="1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5.75" customHeight="1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5.75" customHeight="1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5.75" customHeight="1" x14ac:dyDescent="0.2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5.75" customHeight="1" x14ac:dyDescent="0.2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5.75" customHeight="1" x14ac:dyDescent="0.2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5.75" customHeight="1" x14ac:dyDescent="0.2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5.75" customHeight="1" x14ac:dyDescent="0.2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5.75" customHeight="1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5.75" customHeight="1" x14ac:dyDescent="0.2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5.75" customHeight="1" x14ac:dyDescent="0.2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5.75" customHeight="1" x14ac:dyDescent="0.2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5.75" customHeight="1" x14ac:dyDescent="0.2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5.75" customHeight="1" x14ac:dyDescent="0.2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5.75" customHeight="1" x14ac:dyDescent="0.2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5.75" customHeight="1" x14ac:dyDescent="0.2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5.75" customHeight="1" x14ac:dyDescent="0.2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5.75" customHeight="1" x14ac:dyDescent="0.2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5.75" customHeight="1" x14ac:dyDescent="0.2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5.75" customHeight="1" x14ac:dyDescent="0.2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5.75" customHeight="1" x14ac:dyDescent="0.2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5.75" customHeight="1" x14ac:dyDescent="0.2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5.75" customHeight="1" x14ac:dyDescent="0.2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5.75" customHeight="1" x14ac:dyDescent="0.2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5.75" customHeight="1" x14ac:dyDescent="0.2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5.75" customHeight="1" x14ac:dyDescent="0.2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5.75" customHeight="1" x14ac:dyDescent="0.2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5.75" customHeight="1" x14ac:dyDescent="0.2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5.75" customHeight="1" x14ac:dyDescent="0.2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5.75" customHeight="1" x14ac:dyDescent="0.2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5.75" customHeight="1" x14ac:dyDescent="0.2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5.75" customHeight="1" x14ac:dyDescent="0.2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5.75" customHeight="1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5.75" customHeight="1" x14ac:dyDescent="0.2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5.75" customHeight="1" x14ac:dyDescent="0.2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5.75" customHeight="1" x14ac:dyDescent="0.2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5.75" customHeight="1" x14ac:dyDescent="0.2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5.75" customHeight="1" x14ac:dyDescent="0.2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5.75" customHeight="1" x14ac:dyDescent="0.2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5.75" customHeight="1" x14ac:dyDescent="0.2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5.75" customHeight="1" x14ac:dyDescent="0.2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5.75" customHeight="1" x14ac:dyDescent="0.2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5.75" customHeight="1" x14ac:dyDescent="0.2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5.75" customHeight="1" x14ac:dyDescent="0.2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5.75" customHeight="1" x14ac:dyDescent="0.2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5.75" customHeight="1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5.75" customHeight="1" x14ac:dyDescent="0.2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5.75" customHeight="1" x14ac:dyDescent="0.2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5.75" customHeight="1" x14ac:dyDescent="0.2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5.75" customHeight="1" x14ac:dyDescent="0.2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5.75" customHeight="1" x14ac:dyDescent="0.2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5.75" customHeight="1" x14ac:dyDescent="0.2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5.75" customHeight="1" x14ac:dyDescent="0.2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5.75" customHeight="1" x14ac:dyDescent="0.2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5.75" customHeight="1" x14ac:dyDescent="0.2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5.75" customHeight="1" x14ac:dyDescent="0.2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5.75" customHeight="1" x14ac:dyDescent="0.2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5.75" customHeight="1" x14ac:dyDescent="0.2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5.75" customHeight="1" x14ac:dyDescent="0.2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5.75" customHeight="1" x14ac:dyDescent="0.2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5.75" customHeight="1" x14ac:dyDescent="0.2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5.75" customHeight="1" x14ac:dyDescent="0.2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5.75" customHeight="1" x14ac:dyDescent="0.2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5.75" customHeight="1" x14ac:dyDescent="0.2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5.75" customHeight="1" x14ac:dyDescent="0.2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5.75" customHeight="1" x14ac:dyDescent="0.2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5.75" customHeight="1" x14ac:dyDescent="0.2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5.75" customHeight="1" x14ac:dyDescent="0.2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5.75" customHeight="1" x14ac:dyDescent="0.2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5.75" customHeight="1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5.75" customHeight="1" x14ac:dyDescent="0.2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5.75" customHeight="1" x14ac:dyDescent="0.2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5.75" customHeight="1" x14ac:dyDescent="0.2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5.75" customHeight="1" x14ac:dyDescent="0.2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5.75" customHeight="1" x14ac:dyDescent="0.2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5.75" customHeight="1" x14ac:dyDescent="0.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5.75" customHeight="1" x14ac:dyDescent="0.2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5.75" customHeight="1" x14ac:dyDescent="0.2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5.75" customHeight="1" x14ac:dyDescent="0.2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5.75" customHeight="1" x14ac:dyDescent="0.2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5.75" customHeight="1" x14ac:dyDescent="0.2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5.75" customHeight="1" x14ac:dyDescent="0.2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5.75" customHeight="1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5.75" customHeight="1" x14ac:dyDescent="0.2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5.75" customHeight="1" x14ac:dyDescent="0.2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5.75" customHeight="1" x14ac:dyDescent="0.2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5.75" customHeight="1" x14ac:dyDescent="0.2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5.75" customHeight="1" x14ac:dyDescent="0.2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5.75" customHeight="1" x14ac:dyDescent="0.2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5.75" customHeight="1" x14ac:dyDescent="0.2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5.75" customHeight="1" x14ac:dyDescent="0.2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5.75" customHeight="1" x14ac:dyDescent="0.2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5.75" customHeight="1" x14ac:dyDescent="0.2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5.75" customHeight="1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5.75" customHeight="1" x14ac:dyDescent="0.2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5.75" customHeight="1" x14ac:dyDescent="0.2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5.75" customHeight="1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5.75" customHeight="1" x14ac:dyDescent="0.2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5.75" customHeight="1" x14ac:dyDescent="0.2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5.75" customHeight="1" x14ac:dyDescent="0.2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5.75" customHeight="1" x14ac:dyDescent="0.2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5.75" customHeight="1" x14ac:dyDescent="0.2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5.75" customHeight="1" x14ac:dyDescent="0.2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5.75" customHeight="1" x14ac:dyDescent="0.2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5.75" customHeight="1" x14ac:dyDescent="0.2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5.75" customHeight="1" x14ac:dyDescent="0.2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5.75" customHeight="1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5.75" customHeight="1" x14ac:dyDescent="0.2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5.75" customHeight="1" x14ac:dyDescent="0.2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5.75" customHeight="1" x14ac:dyDescent="0.2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5.75" customHeight="1" x14ac:dyDescent="0.2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5.75" customHeight="1" x14ac:dyDescent="0.2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5.75" customHeight="1" x14ac:dyDescent="0.2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5.75" customHeight="1" x14ac:dyDescent="0.2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5.75" customHeight="1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5.75" customHeight="1" x14ac:dyDescent="0.2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5.75" customHeight="1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5.75" customHeight="1" x14ac:dyDescent="0.2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5.75" customHeight="1" x14ac:dyDescent="0.2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5.75" customHeight="1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5.75" customHeight="1" x14ac:dyDescent="0.2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5.75" customHeight="1" x14ac:dyDescent="0.2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5.75" customHeight="1" x14ac:dyDescent="0.2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5.75" customHeight="1" x14ac:dyDescent="0.2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5.75" customHeight="1" x14ac:dyDescent="0.2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5.75" customHeight="1" x14ac:dyDescent="0.2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5.75" customHeight="1" x14ac:dyDescent="0.2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5.75" customHeight="1" x14ac:dyDescent="0.2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5.75" customHeight="1" x14ac:dyDescent="0.2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5.75" customHeight="1" x14ac:dyDescent="0.2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5.75" customHeight="1" x14ac:dyDescent="0.2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5.75" customHeight="1" x14ac:dyDescent="0.2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5.75" customHeight="1" x14ac:dyDescent="0.2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5.75" customHeight="1" x14ac:dyDescent="0.2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5.75" customHeight="1" x14ac:dyDescent="0.2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5.75" customHeight="1" x14ac:dyDescent="0.2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5.75" customHeight="1" x14ac:dyDescent="0.2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5.75" customHeight="1" x14ac:dyDescent="0.2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5.75" customHeight="1" x14ac:dyDescent="0.2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5.75" customHeight="1" x14ac:dyDescent="0.2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5.75" customHeight="1" x14ac:dyDescent="0.2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5.75" customHeight="1" x14ac:dyDescent="0.2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5.75" customHeight="1" x14ac:dyDescent="0.2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5.75" customHeight="1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5.75" customHeight="1" x14ac:dyDescent="0.2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5.75" customHeight="1" x14ac:dyDescent="0.2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5.75" customHeight="1" x14ac:dyDescent="0.2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5.75" customHeight="1" x14ac:dyDescent="0.2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5.75" customHeight="1" x14ac:dyDescent="0.2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5.75" customHeight="1" x14ac:dyDescent="0.2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5.75" customHeight="1" x14ac:dyDescent="0.2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5.75" customHeight="1" x14ac:dyDescent="0.2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5.75" customHeight="1" x14ac:dyDescent="0.2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5.75" customHeight="1" x14ac:dyDescent="0.2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5.75" customHeight="1" x14ac:dyDescent="0.2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5.75" customHeight="1" x14ac:dyDescent="0.2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5.75" customHeight="1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5.75" customHeight="1" x14ac:dyDescent="0.2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5.75" customHeight="1" x14ac:dyDescent="0.2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5.75" customHeight="1" x14ac:dyDescent="0.2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5.75" customHeight="1" x14ac:dyDescent="0.2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5.75" customHeight="1" x14ac:dyDescent="0.2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5.75" customHeight="1" x14ac:dyDescent="0.2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5.75" customHeight="1" x14ac:dyDescent="0.2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5.75" customHeight="1" x14ac:dyDescent="0.2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5.75" customHeight="1" x14ac:dyDescent="0.2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5.75" customHeight="1" x14ac:dyDescent="0.2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5.75" customHeight="1" x14ac:dyDescent="0.2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5.75" customHeight="1" x14ac:dyDescent="0.2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5.75" customHeight="1" x14ac:dyDescent="0.2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5.75" customHeight="1" x14ac:dyDescent="0.2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5.75" customHeight="1" x14ac:dyDescent="0.2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5.75" customHeight="1" x14ac:dyDescent="0.2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5.75" customHeight="1" x14ac:dyDescent="0.2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5.75" customHeight="1" x14ac:dyDescent="0.2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5.75" customHeight="1" x14ac:dyDescent="0.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5.75" customHeight="1" x14ac:dyDescent="0.2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5.75" customHeight="1" x14ac:dyDescent="0.2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5.75" customHeight="1" x14ac:dyDescent="0.2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5.75" customHeight="1" x14ac:dyDescent="0.2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5.75" customHeight="1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5.75" customHeight="1" x14ac:dyDescent="0.2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5.75" customHeight="1" x14ac:dyDescent="0.2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5.75" customHeight="1" x14ac:dyDescent="0.2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5.75" customHeight="1" x14ac:dyDescent="0.2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5.75" customHeight="1" x14ac:dyDescent="0.2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5.75" customHeight="1" x14ac:dyDescent="0.2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5.75" customHeight="1" x14ac:dyDescent="0.2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5.75" customHeight="1" x14ac:dyDescent="0.2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5.75" customHeight="1" x14ac:dyDescent="0.2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5.75" customHeight="1" x14ac:dyDescent="0.2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5.75" customHeight="1" x14ac:dyDescent="0.2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5.75" customHeight="1" x14ac:dyDescent="0.2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5.75" customHeight="1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5.75" customHeight="1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5.75" customHeight="1" x14ac:dyDescent="0.2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5.75" customHeight="1" x14ac:dyDescent="0.2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5.75" customHeight="1" x14ac:dyDescent="0.2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5.75" customHeight="1" x14ac:dyDescent="0.2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5.75" customHeight="1" x14ac:dyDescent="0.2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5.75" customHeight="1" x14ac:dyDescent="0.2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5.75" customHeight="1" x14ac:dyDescent="0.2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5.75" customHeight="1" x14ac:dyDescent="0.2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5.75" customHeight="1" x14ac:dyDescent="0.2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5.75" customHeight="1" x14ac:dyDescent="0.2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5.75" customHeight="1" x14ac:dyDescent="0.2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5.75" customHeight="1" x14ac:dyDescent="0.2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5.75" customHeight="1" x14ac:dyDescent="0.2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5.75" customHeight="1" x14ac:dyDescent="0.2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5.75" customHeight="1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5.75" customHeight="1" x14ac:dyDescent="0.2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5.75" customHeight="1" x14ac:dyDescent="0.2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5.75" customHeight="1" x14ac:dyDescent="0.2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5.75" customHeight="1" x14ac:dyDescent="0.2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5.75" customHeight="1" x14ac:dyDescent="0.2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5.75" customHeight="1" x14ac:dyDescent="0.2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5.75" customHeight="1" x14ac:dyDescent="0.2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5.75" customHeight="1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5.75" customHeight="1" x14ac:dyDescent="0.2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5.75" customHeight="1" x14ac:dyDescent="0.2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5.75" customHeight="1" x14ac:dyDescent="0.2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5.75" customHeight="1" x14ac:dyDescent="0.2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5.75" customHeight="1" x14ac:dyDescent="0.2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5.75" customHeight="1" x14ac:dyDescent="0.2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5.75" customHeight="1" x14ac:dyDescent="0.2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5.75" customHeight="1" x14ac:dyDescent="0.2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5.75" customHeight="1" x14ac:dyDescent="0.2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5.75" customHeight="1" x14ac:dyDescent="0.2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5.75" customHeight="1" x14ac:dyDescent="0.2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5.75" customHeight="1" x14ac:dyDescent="0.2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5.75" customHeight="1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5.75" customHeight="1" x14ac:dyDescent="0.2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5.75" customHeight="1" x14ac:dyDescent="0.2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5.75" customHeight="1" x14ac:dyDescent="0.2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5.75" customHeight="1" x14ac:dyDescent="0.2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5.75" customHeight="1" x14ac:dyDescent="0.2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5.75" customHeight="1" x14ac:dyDescent="0.2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5.75" customHeight="1" x14ac:dyDescent="0.2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5.75" customHeight="1" x14ac:dyDescent="0.2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5.75" customHeight="1" x14ac:dyDescent="0.2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5.75" customHeight="1" x14ac:dyDescent="0.2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5.75" customHeight="1" x14ac:dyDescent="0.2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5.75" customHeight="1" x14ac:dyDescent="0.2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5.75" customHeight="1" x14ac:dyDescent="0.2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5.75" customHeight="1" x14ac:dyDescent="0.2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5.75" customHeight="1" x14ac:dyDescent="0.2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5.75" customHeight="1" x14ac:dyDescent="0.2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5.75" customHeight="1" x14ac:dyDescent="0.2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5.75" customHeight="1" x14ac:dyDescent="0.2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5.75" customHeight="1" x14ac:dyDescent="0.2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5.75" customHeight="1" x14ac:dyDescent="0.2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5.75" customHeight="1" x14ac:dyDescent="0.2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5.75" customHeight="1" x14ac:dyDescent="0.2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5.75" customHeight="1" x14ac:dyDescent="0.2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5.75" customHeight="1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5.75" customHeight="1" x14ac:dyDescent="0.2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5.75" customHeight="1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5.75" customHeight="1" x14ac:dyDescent="0.2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5.75" customHeight="1" x14ac:dyDescent="0.2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5.75" customHeight="1" x14ac:dyDescent="0.2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5.75" customHeight="1" x14ac:dyDescent="0.2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5.75" customHeight="1" x14ac:dyDescent="0.2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5.75" customHeight="1" x14ac:dyDescent="0.2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5.75" customHeight="1" x14ac:dyDescent="0.2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5.75" customHeight="1" x14ac:dyDescent="0.2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5.75" customHeight="1" x14ac:dyDescent="0.2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5.75" customHeight="1" x14ac:dyDescent="0.2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5.75" customHeight="1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5.75" customHeight="1" x14ac:dyDescent="0.2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5.75" customHeight="1" x14ac:dyDescent="0.2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5.75" customHeight="1" x14ac:dyDescent="0.2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5.75" customHeight="1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5.75" customHeight="1" x14ac:dyDescent="0.2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5.75" customHeight="1" x14ac:dyDescent="0.2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5.75" customHeight="1" x14ac:dyDescent="0.2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5.75" customHeight="1" x14ac:dyDescent="0.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5.75" customHeight="1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5.75" customHeight="1" x14ac:dyDescent="0.2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5.75" customHeight="1" x14ac:dyDescent="0.2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5.75" customHeight="1" x14ac:dyDescent="0.2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5.75" customHeight="1" x14ac:dyDescent="0.2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5.75" customHeight="1" x14ac:dyDescent="0.2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5.75" customHeight="1" x14ac:dyDescent="0.2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5.75" customHeight="1" x14ac:dyDescent="0.2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5.75" customHeight="1" x14ac:dyDescent="0.2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5.75" customHeight="1" x14ac:dyDescent="0.2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5.75" customHeight="1" x14ac:dyDescent="0.2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5.75" customHeight="1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5.75" customHeight="1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5.75" customHeight="1" x14ac:dyDescent="0.2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5.75" customHeight="1" x14ac:dyDescent="0.2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5.75" customHeight="1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5.75" customHeight="1" x14ac:dyDescent="0.2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5.75" customHeight="1" x14ac:dyDescent="0.2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5.75" customHeight="1" x14ac:dyDescent="0.2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5.75" customHeight="1" x14ac:dyDescent="0.2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5.75" customHeight="1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5.75" customHeight="1" x14ac:dyDescent="0.2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5.75" customHeight="1" x14ac:dyDescent="0.2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5.75" customHeight="1" x14ac:dyDescent="0.2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5.75" customHeight="1" x14ac:dyDescent="0.2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5.75" customHeight="1" x14ac:dyDescent="0.2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5.75" customHeight="1" x14ac:dyDescent="0.2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5.75" customHeight="1" x14ac:dyDescent="0.2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5.75" customHeight="1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5.75" customHeight="1" x14ac:dyDescent="0.2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5.75" customHeight="1" x14ac:dyDescent="0.2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5.75" customHeight="1" x14ac:dyDescent="0.2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5.75" customHeight="1" x14ac:dyDescent="0.2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5.75" customHeight="1" x14ac:dyDescent="0.2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5.75" customHeight="1" x14ac:dyDescent="0.2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5.75" customHeight="1" x14ac:dyDescent="0.2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5.75" customHeight="1" x14ac:dyDescent="0.2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5.75" customHeight="1" x14ac:dyDescent="0.2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5.75" customHeight="1" x14ac:dyDescent="0.2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5.75" customHeight="1" x14ac:dyDescent="0.2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5.75" customHeight="1" x14ac:dyDescent="0.2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5.75" customHeight="1" x14ac:dyDescent="0.2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5.75" customHeight="1" x14ac:dyDescent="0.2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5.75" customHeight="1" x14ac:dyDescent="0.2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5.75" customHeight="1" x14ac:dyDescent="0.2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5.75" customHeight="1" x14ac:dyDescent="0.2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5.75" customHeight="1" x14ac:dyDescent="0.2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5.75" customHeight="1" x14ac:dyDescent="0.2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5.75" customHeight="1" x14ac:dyDescent="0.2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5.75" customHeight="1" x14ac:dyDescent="0.2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5.75" customHeight="1" x14ac:dyDescent="0.2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5.75" customHeight="1" x14ac:dyDescent="0.2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5.75" customHeight="1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5.75" customHeight="1" x14ac:dyDescent="0.2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5.75" customHeight="1" x14ac:dyDescent="0.2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5.75" customHeight="1" x14ac:dyDescent="0.2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5.75" customHeight="1" x14ac:dyDescent="0.2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5.75" customHeight="1" x14ac:dyDescent="0.2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5.75" customHeight="1" x14ac:dyDescent="0.2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5.75" customHeight="1" x14ac:dyDescent="0.2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5.75" customHeight="1" x14ac:dyDescent="0.2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5.75" customHeight="1" x14ac:dyDescent="0.2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5.75" customHeight="1" x14ac:dyDescent="0.2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5.75" customHeight="1" x14ac:dyDescent="0.2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5.75" customHeight="1" x14ac:dyDescent="0.2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5.75" customHeight="1" x14ac:dyDescent="0.2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5.75" customHeight="1" x14ac:dyDescent="0.2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5.75" customHeight="1" x14ac:dyDescent="0.2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5.75" customHeight="1" x14ac:dyDescent="0.2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5.75" customHeight="1" x14ac:dyDescent="0.2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5.75" customHeight="1" x14ac:dyDescent="0.2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5.75" customHeight="1" x14ac:dyDescent="0.2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5.75" customHeight="1" x14ac:dyDescent="0.2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5.75" customHeight="1" x14ac:dyDescent="0.2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5.75" customHeight="1" x14ac:dyDescent="0.2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5.75" customHeight="1" x14ac:dyDescent="0.2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5.75" customHeight="1" x14ac:dyDescent="0.2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5.75" customHeight="1" x14ac:dyDescent="0.2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5.75" customHeight="1" x14ac:dyDescent="0.2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5.75" customHeight="1" x14ac:dyDescent="0.2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5.75" customHeight="1" x14ac:dyDescent="0.2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5.75" customHeight="1" x14ac:dyDescent="0.2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5.75" customHeight="1" x14ac:dyDescent="0.2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5.75" customHeight="1" x14ac:dyDescent="0.2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5.75" customHeight="1" x14ac:dyDescent="0.2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5.75" customHeight="1" x14ac:dyDescent="0.2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5.75" customHeight="1" x14ac:dyDescent="0.2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5.75" customHeight="1" x14ac:dyDescent="0.2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5.75" customHeight="1" x14ac:dyDescent="0.2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5.75" customHeight="1" x14ac:dyDescent="0.2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5.75" customHeight="1" x14ac:dyDescent="0.2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5.75" customHeight="1" x14ac:dyDescent="0.2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5.75" customHeight="1" x14ac:dyDescent="0.2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5.75" customHeight="1" x14ac:dyDescent="0.2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5.75" customHeight="1" x14ac:dyDescent="0.2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5.75" customHeight="1" x14ac:dyDescent="0.2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5.75" customHeight="1" x14ac:dyDescent="0.2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5.75" customHeight="1" x14ac:dyDescent="0.2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5.75" customHeight="1" x14ac:dyDescent="0.2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5.75" customHeight="1" x14ac:dyDescent="0.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5.75" customHeight="1" x14ac:dyDescent="0.2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5.75" customHeight="1" x14ac:dyDescent="0.2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5.75" customHeight="1" x14ac:dyDescent="0.2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5.75" customHeight="1" x14ac:dyDescent="0.2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5.75" customHeight="1" x14ac:dyDescent="0.2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5.75" customHeight="1" x14ac:dyDescent="0.2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5.75" customHeight="1" x14ac:dyDescent="0.2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5.75" customHeight="1" x14ac:dyDescent="0.2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5.75" customHeight="1" x14ac:dyDescent="0.2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5.75" customHeight="1" x14ac:dyDescent="0.2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5.75" customHeight="1" x14ac:dyDescent="0.2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5.75" customHeight="1" x14ac:dyDescent="0.2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5.75" customHeight="1" x14ac:dyDescent="0.2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5.75" customHeight="1" x14ac:dyDescent="0.2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5.75" customHeight="1" x14ac:dyDescent="0.2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5.75" customHeight="1" x14ac:dyDescent="0.2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5.75" customHeight="1" x14ac:dyDescent="0.2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5.75" customHeight="1" x14ac:dyDescent="0.2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5.75" customHeight="1" x14ac:dyDescent="0.2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5.75" customHeight="1" x14ac:dyDescent="0.2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5.75" customHeight="1" x14ac:dyDescent="0.2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5.75" customHeight="1" x14ac:dyDescent="0.2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5.75" customHeight="1" x14ac:dyDescent="0.2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5.75" customHeight="1" x14ac:dyDescent="0.2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5.75" customHeight="1" x14ac:dyDescent="0.2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5.75" customHeight="1" x14ac:dyDescent="0.2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5.75" customHeight="1" x14ac:dyDescent="0.2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5.75" customHeight="1" x14ac:dyDescent="0.2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5.75" customHeight="1" x14ac:dyDescent="0.2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5.75" customHeight="1" x14ac:dyDescent="0.2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5.75" customHeight="1" x14ac:dyDescent="0.2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5.75" customHeight="1" x14ac:dyDescent="0.2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5.75" customHeight="1" x14ac:dyDescent="0.2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5.75" customHeight="1" x14ac:dyDescent="0.2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5.75" customHeight="1" x14ac:dyDescent="0.2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5.75" customHeight="1" x14ac:dyDescent="0.2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5.75" customHeight="1" x14ac:dyDescent="0.2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5.75" customHeight="1" x14ac:dyDescent="0.2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5.75" customHeight="1" x14ac:dyDescent="0.2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5.75" customHeight="1" x14ac:dyDescent="0.2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5.75" customHeight="1" x14ac:dyDescent="0.2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5.75" customHeight="1" x14ac:dyDescent="0.2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5.75" customHeight="1" x14ac:dyDescent="0.2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5.75" customHeight="1" x14ac:dyDescent="0.2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5.75" customHeight="1" x14ac:dyDescent="0.2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5.75" customHeight="1" x14ac:dyDescent="0.2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5.75" customHeight="1" x14ac:dyDescent="0.2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5.75" customHeight="1" x14ac:dyDescent="0.2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5.75" customHeight="1" x14ac:dyDescent="0.2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5.75" customHeight="1" x14ac:dyDescent="0.2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5.75" customHeight="1" x14ac:dyDescent="0.2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5.75" customHeight="1" x14ac:dyDescent="0.2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5.75" customHeight="1" x14ac:dyDescent="0.2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5.75" customHeight="1" x14ac:dyDescent="0.2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5.75" customHeight="1" x14ac:dyDescent="0.2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5.75" customHeight="1" x14ac:dyDescent="0.2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5.75" customHeight="1" x14ac:dyDescent="0.2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5.75" customHeight="1" x14ac:dyDescent="0.2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5.75" customHeight="1" x14ac:dyDescent="0.2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5.75" customHeight="1" x14ac:dyDescent="0.2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5.75" customHeight="1" x14ac:dyDescent="0.2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5.75" customHeight="1" x14ac:dyDescent="0.2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5.75" customHeight="1" x14ac:dyDescent="0.2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5.75" customHeight="1" x14ac:dyDescent="0.2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5.75" customHeight="1" x14ac:dyDescent="0.2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5.75" customHeight="1" x14ac:dyDescent="0.2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5.75" customHeight="1" x14ac:dyDescent="0.2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5.75" customHeight="1" x14ac:dyDescent="0.2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5.75" customHeight="1" x14ac:dyDescent="0.2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5.75" customHeight="1" x14ac:dyDescent="0.2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5.75" customHeight="1" x14ac:dyDescent="0.2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5.75" customHeight="1" x14ac:dyDescent="0.2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5.75" customHeight="1" x14ac:dyDescent="0.2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5.75" customHeight="1" x14ac:dyDescent="0.2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5.75" customHeight="1" x14ac:dyDescent="0.2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5.75" customHeight="1" x14ac:dyDescent="0.2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5.75" customHeight="1" x14ac:dyDescent="0.2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5.75" customHeight="1" x14ac:dyDescent="0.2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5.75" customHeight="1" x14ac:dyDescent="0.2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5.75" customHeight="1" x14ac:dyDescent="0.2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5.75" customHeight="1" x14ac:dyDescent="0.2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5.75" customHeight="1" x14ac:dyDescent="0.2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5.75" customHeight="1" x14ac:dyDescent="0.2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5.75" customHeight="1" x14ac:dyDescent="0.2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5.75" customHeight="1" x14ac:dyDescent="0.2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5.75" customHeight="1" x14ac:dyDescent="0.2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5.75" customHeight="1" x14ac:dyDescent="0.2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5.75" customHeight="1" x14ac:dyDescent="0.2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5.75" customHeight="1" x14ac:dyDescent="0.2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5.75" customHeight="1" x14ac:dyDescent="0.2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5.75" customHeight="1" x14ac:dyDescent="0.2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5.75" customHeight="1" x14ac:dyDescent="0.2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5.75" customHeight="1" x14ac:dyDescent="0.2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5.75" customHeight="1" x14ac:dyDescent="0.2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5.75" customHeight="1" x14ac:dyDescent="0.2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5.75" customHeight="1" x14ac:dyDescent="0.2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5.75" customHeight="1" x14ac:dyDescent="0.2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5.75" customHeight="1" x14ac:dyDescent="0.2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5.75" customHeight="1" x14ac:dyDescent="0.2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5.75" customHeight="1" x14ac:dyDescent="0.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5.75" customHeight="1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5.75" customHeight="1" x14ac:dyDescent="0.2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5.75" customHeight="1" x14ac:dyDescent="0.2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5.75" customHeight="1" x14ac:dyDescent="0.2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5.75" customHeight="1" x14ac:dyDescent="0.2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5.75" customHeight="1" x14ac:dyDescent="0.2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5.75" customHeight="1" x14ac:dyDescent="0.2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5.75" customHeight="1" x14ac:dyDescent="0.2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5.75" customHeight="1" x14ac:dyDescent="0.2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5.75" customHeight="1" x14ac:dyDescent="0.2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5.75" customHeight="1" x14ac:dyDescent="0.2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5.75" customHeight="1" x14ac:dyDescent="0.2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5.75" customHeight="1" x14ac:dyDescent="0.2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5.75" customHeight="1" x14ac:dyDescent="0.2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5.75" customHeight="1" x14ac:dyDescent="0.2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5.75" customHeight="1" x14ac:dyDescent="0.2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5.75" customHeight="1" x14ac:dyDescent="0.2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5.75" customHeight="1" x14ac:dyDescent="0.2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5.75" customHeight="1" x14ac:dyDescent="0.2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5.75" customHeight="1" x14ac:dyDescent="0.2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5.75" customHeight="1" x14ac:dyDescent="0.2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5.75" customHeight="1" x14ac:dyDescent="0.2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5.75" customHeight="1" x14ac:dyDescent="0.2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5.75" customHeight="1" x14ac:dyDescent="0.2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5.75" customHeight="1" x14ac:dyDescent="0.2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5.75" customHeight="1" x14ac:dyDescent="0.2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5.75" customHeight="1" x14ac:dyDescent="0.2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5.75" customHeight="1" x14ac:dyDescent="0.2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5.75" customHeight="1" x14ac:dyDescent="0.2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5.75" customHeight="1" x14ac:dyDescent="0.2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5.75" customHeight="1" x14ac:dyDescent="0.2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5.75" customHeight="1" x14ac:dyDescent="0.2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5.75" customHeight="1" x14ac:dyDescent="0.2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5.75" customHeight="1" x14ac:dyDescent="0.2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5.75" customHeight="1" x14ac:dyDescent="0.2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5.75" customHeight="1" x14ac:dyDescent="0.2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5.75" customHeight="1" x14ac:dyDescent="0.2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5.75" customHeight="1" x14ac:dyDescent="0.2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5.75" customHeight="1" x14ac:dyDescent="0.2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5.75" customHeight="1" x14ac:dyDescent="0.2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5.75" customHeight="1" x14ac:dyDescent="0.2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5.75" customHeight="1" x14ac:dyDescent="0.2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5.75" customHeight="1" x14ac:dyDescent="0.2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5.75" customHeight="1" x14ac:dyDescent="0.2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5.75" customHeight="1" x14ac:dyDescent="0.2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5.75" customHeight="1" x14ac:dyDescent="0.2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5.75" customHeight="1" x14ac:dyDescent="0.2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5.75" customHeight="1" x14ac:dyDescent="0.2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5.75" customHeight="1" x14ac:dyDescent="0.2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5.75" customHeight="1" x14ac:dyDescent="0.2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5.75" customHeight="1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5.75" customHeight="1" x14ac:dyDescent="0.2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5.75" customHeight="1" x14ac:dyDescent="0.2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5.75" customHeight="1" x14ac:dyDescent="0.2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5.75" customHeight="1" x14ac:dyDescent="0.2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5.75" customHeight="1" x14ac:dyDescent="0.2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5.75" customHeight="1" x14ac:dyDescent="0.2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5.75" customHeight="1" x14ac:dyDescent="0.2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5.75" customHeight="1" x14ac:dyDescent="0.2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5.75" customHeight="1" x14ac:dyDescent="0.2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5.75" customHeight="1" x14ac:dyDescent="0.2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5.75" customHeight="1" x14ac:dyDescent="0.2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5.75" customHeight="1" x14ac:dyDescent="0.2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5.75" customHeight="1" x14ac:dyDescent="0.2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5.75" customHeight="1" x14ac:dyDescent="0.2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5.75" customHeight="1" x14ac:dyDescent="0.2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5.75" customHeight="1" x14ac:dyDescent="0.2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5.75" customHeight="1" x14ac:dyDescent="0.2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5.75" customHeight="1" x14ac:dyDescent="0.2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5.75" customHeight="1" x14ac:dyDescent="0.2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5.75" customHeight="1" x14ac:dyDescent="0.2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5.75" customHeight="1" x14ac:dyDescent="0.2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5.75" customHeight="1" x14ac:dyDescent="0.2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5.75" customHeight="1" x14ac:dyDescent="0.2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5.75" customHeight="1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5.75" customHeight="1" x14ac:dyDescent="0.2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5.75" customHeight="1" x14ac:dyDescent="0.2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5.75" customHeight="1" x14ac:dyDescent="0.2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5.75" customHeight="1" x14ac:dyDescent="0.2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5.75" customHeight="1" x14ac:dyDescent="0.2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5.75" customHeight="1" x14ac:dyDescent="0.2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5.75" customHeight="1" x14ac:dyDescent="0.2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5.75" customHeight="1" x14ac:dyDescent="0.2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5.75" customHeight="1" x14ac:dyDescent="0.2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5.75" customHeight="1" x14ac:dyDescent="0.2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5.75" customHeight="1" x14ac:dyDescent="0.2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5.75" customHeight="1" x14ac:dyDescent="0.2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5.75" customHeight="1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5.75" customHeight="1" x14ac:dyDescent="0.2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5.75" customHeight="1" x14ac:dyDescent="0.2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5.75" customHeight="1" x14ac:dyDescent="0.2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5.75" customHeight="1" x14ac:dyDescent="0.2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5.75" customHeight="1" x14ac:dyDescent="0.2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5.75" customHeight="1" x14ac:dyDescent="0.2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5.75" customHeight="1" x14ac:dyDescent="0.2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5.75" customHeight="1" x14ac:dyDescent="0.2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5.75" customHeight="1" x14ac:dyDescent="0.2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5.75" customHeight="1" x14ac:dyDescent="0.2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5.75" customHeight="1" x14ac:dyDescent="0.2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5.75" customHeight="1" x14ac:dyDescent="0.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5.75" customHeight="1" x14ac:dyDescent="0.2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5.75" customHeight="1" x14ac:dyDescent="0.2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5.75" customHeight="1" x14ac:dyDescent="0.2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5.75" customHeight="1" x14ac:dyDescent="0.2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5.75" customHeight="1" x14ac:dyDescent="0.2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5.75" customHeight="1" x14ac:dyDescent="0.2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5.75" customHeight="1" x14ac:dyDescent="0.2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5.75" customHeight="1" x14ac:dyDescent="0.2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5.75" customHeight="1" x14ac:dyDescent="0.2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5.75" customHeight="1" x14ac:dyDescent="0.2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5.75" customHeight="1" x14ac:dyDescent="0.2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5.75" customHeight="1" x14ac:dyDescent="0.2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5.75" customHeight="1" x14ac:dyDescent="0.2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5.75" customHeight="1" x14ac:dyDescent="0.2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5.75" customHeight="1" x14ac:dyDescent="0.2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5.75" customHeight="1" x14ac:dyDescent="0.2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5.75" customHeight="1" x14ac:dyDescent="0.2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5.75" customHeight="1" x14ac:dyDescent="0.2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5.75" customHeight="1" x14ac:dyDescent="0.2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5.75" customHeight="1" x14ac:dyDescent="0.2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5.75" customHeight="1" x14ac:dyDescent="0.2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5.75" customHeight="1" x14ac:dyDescent="0.2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5.75" customHeight="1" x14ac:dyDescent="0.2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5.75" customHeight="1" x14ac:dyDescent="0.2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5.75" customHeight="1" x14ac:dyDescent="0.2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5.75" customHeight="1" x14ac:dyDescent="0.2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5.75" customHeight="1" x14ac:dyDescent="0.2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5.75" customHeight="1" x14ac:dyDescent="0.2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5.75" customHeight="1" x14ac:dyDescent="0.2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5.75" customHeight="1" x14ac:dyDescent="0.2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5.75" customHeight="1" x14ac:dyDescent="0.2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5.75" customHeight="1" x14ac:dyDescent="0.2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5.75" customHeight="1" x14ac:dyDescent="0.2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5.75" customHeight="1" x14ac:dyDescent="0.2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5.75" customHeight="1" x14ac:dyDescent="0.2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5.75" customHeight="1" x14ac:dyDescent="0.2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5.75" customHeight="1" x14ac:dyDescent="0.2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5.75" customHeight="1" x14ac:dyDescent="0.2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5.75" customHeight="1" x14ac:dyDescent="0.2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5.75" customHeight="1" x14ac:dyDescent="0.2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5.75" customHeight="1" x14ac:dyDescent="0.2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5.75" customHeight="1" x14ac:dyDescent="0.2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5.75" customHeight="1" x14ac:dyDescent="0.2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5.75" customHeight="1" x14ac:dyDescent="0.2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5.75" customHeight="1" x14ac:dyDescent="0.2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5.75" customHeight="1" x14ac:dyDescent="0.2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5.75" customHeight="1" x14ac:dyDescent="0.2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5.75" customHeight="1" x14ac:dyDescent="0.2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5.75" customHeight="1" x14ac:dyDescent="0.2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5.75" customHeight="1" x14ac:dyDescent="0.2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5.75" customHeight="1" x14ac:dyDescent="0.2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5.75" customHeight="1" x14ac:dyDescent="0.2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5.75" customHeight="1" x14ac:dyDescent="0.2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5.75" customHeight="1" x14ac:dyDescent="0.2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5.75" customHeight="1" x14ac:dyDescent="0.2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5.75" customHeight="1" x14ac:dyDescent="0.2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5.75" customHeight="1" x14ac:dyDescent="0.25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5.75" customHeight="1" x14ac:dyDescent="0.25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5.75" customHeight="1" x14ac:dyDescent="0.25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5.75" customHeight="1" x14ac:dyDescent="0.2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5.75" customHeight="1" x14ac:dyDescent="0.25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5.75" customHeight="1" x14ac:dyDescent="0.25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5.75" customHeight="1" x14ac:dyDescent="0.25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5.75" customHeight="1" x14ac:dyDescent="0.25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5.75" customHeight="1" x14ac:dyDescent="0.25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5.75" customHeight="1" x14ac:dyDescent="0.25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5.75" customHeight="1" x14ac:dyDescent="0.25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5.75" customHeight="1" x14ac:dyDescent="0.25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5.75" customHeight="1" x14ac:dyDescent="0.25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5.75" customHeight="1" x14ac:dyDescent="0.2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5.75" customHeight="1" x14ac:dyDescent="0.25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5.75" customHeight="1" x14ac:dyDescent="0.25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5.75" customHeight="1" x14ac:dyDescent="0.25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15.75" customHeight="1" x14ac:dyDescent="0.25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15.75" customHeight="1" x14ac:dyDescent="0.25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pageMargins left="0.511811024" right="0.511811024" top="0.78740157499999996" bottom="0.78740157499999996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00"/>
  <sheetViews>
    <sheetView workbookViewId="0">
      <selection sqref="A1:C1"/>
    </sheetView>
  </sheetViews>
  <sheetFormatPr defaultColWidth="14.42578125" defaultRowHeight="15" customHeight="1" x14ac:dyDescent="0.25"/>
  <cols>
    <col min="1" max="1" width="10.42578125" customWidth="1"/>
    <col min="2" max="2" width="18.42578125" customWidth="1"/>
    <col min="3" max="3" width="17.28515625" customWidth="1"/>
    <col min="4" max="26" width="8.7109375" customWidth="1"/>
  </cols>
  <sheetData>
    <row r="1" spans="1:8" ht="20.25" x14ac:dyDescent="0.4">
      <c r="A1" s="36" t="s">
        <v>86</v>
      </c>
      <c r="B1" s="33"/>
      <c r="C1" s="34"/>
      <c r="H1" s="17"/>
    </row>
    <row r="2" spans="1:8" ht="15.75" x14ac:dyDescent="0.3">
      <c r="A2" s="37" t="s">
        <v>87</v>
      </c>
      <c r="B2" s="34"/>
      <c r="C2" s="18">
        <v>0</v>
      </c>
      <c r="H2" s="17"/>
    </row>
    <row r="3" spans="1:8" ht="15.75" x14ac:dyDescent="0.3">
      <c r="A3" s="37" t="s">
        <v>88</v>
      </c>
      <c r="B3" s="34"/>
      <c r="C3" s="18">
        <v>0</v>
      </c>
      <c r="H3" s="17"/>
    </row>
    <row r="4" spans="1:8" ht="15.75" x14ac:dyDescent="0.3">
      <c r="A4" s="37" t="s">
        <v>89</v>
      </c>
      <c r="B4" s="34"/>
      <c r="C4" s="18">
        <v>5</v>
      </c>
      <c r="H4" s="17"/>
    </row>
    <row r="5" spans="1:8" ht="15.75" x14ac:dyDescent="0.3">
      <c r="A5" s="19" t="s">
        <v>90</v>
      </c>
      <c r="B5" s="19" t="s">
        <v>91</v>
      </c>
      <c r="C5" s="19" t="s">
        <v>92</v>
      </c>
      <c r="H5" s="20"/>
    </row>
    <row r="6" spans="1:8" ht="15.75" x14ac:dyDescent="0.3">
      <c r="A6" s="21">
        <v>1</v>
      </c>
      <c r="B6" s="18">
        <f t="shared" ref="B6:B20" si="0">$C$2+$C$3*A6+($C$4*(A6^2)/2)</f>
        <v>2.5</v>
      </c>
      <c r="C6" s="18">
        <f t="shared" ref="C6:C20" si="1">$C$3+$C$4*A6</f>
        <v>5</v>
      </c>
      <c r="H6" s="17"/>
    </row>
    <row r="7" spans="1:8" ht="15.75" x14ac:dyDescent="0.3">
      <c r="A7" s="21">
        <v>2</v>
      </c>
      <c r="B7" s="18">
        <f t="shared" si="0"/>
        <v>10</v>
      </c>
      <c r="C7" s="18">
        <f t="shared" si="1"/>
        <v>10</v>
      </c>
      <c r="H7" s="17"/>
    </row>
    <row r="8" spans="1:8" ht="15.75" x14ac:dyDescent="0.3">
      <c r="A8" s="21">
        <v>3</v>
      </c>
      <c r="B8" s="18">
        <f t="shared" si="0"/>
        <v>22.5</v>
      </c>
      <c r="C8" s="18">
        <f t="shared" si="1"/>
        <v>15</v>
      </c>
      <c r="H8" s="17"/>
    </row>
    <row r="9" spans="1:8" ht="15.75" x14ac:dyDescent="0.3">
      <c r="A9" s="21">
        <v>4</v>
      </c>
      <c r="B9" s="18">
        <f t="shared" si="0"/>
        <v>40</v>
      </c>
      <c r="C9" s="18">
        <f t="shared" si="1"/>
        <v>20</v>
      </c>
      <c r="H9" s="17"/>
    </row>
    <row r="10" spans="1:8" ht="15.75" x14ac:dyDescent="0.3">
      <c r="A10" s="21">
        <v>5</v>
      </c>
      <c r="B10" s="18">
        <f t="shared" si="0"/>
        <v>62.5</v>
      </c>
      <c r="C10" s="18">
        <f t="shared" si="1"/>
        <v>25</v>
      </c>
      <c r="H10" s="17"/>
    </row>
    <row r="11" spans="1:8" ht="15.75" x14ac:dyDescent="0.3">
      <c r="A11" s="21">
        <v>6</v>
      </c>
      <c r="B11" s="18">
        <f t="shared" si="0"/>
        <v>90</v>
      </c>
      <c r="C11" s="18">
        <f t="shared" si="1"/>
        <v>30</v>
      </c>
      <c r="H11" s="17"/>
    </row>
    <row r="12" spans="1:8" ht="15.75" x14ac:dyDescent="0.3">
      <c r="A12" s="21">
        <v>7</v>
      </c>
      <c r="B12" s="18">
        <f t="shared" si="0"/>
        <v>122.5</v>
      </c>
      <c r="C12" s="18">
        <f t="shared" si="1"/>
        <v>35</v>
      </c>
      <c r="H12" s="17"/>
    </row>
    <row r="13" spans="1:8" ht="15.75" x14ac:dyDescent="0.3">
      <c r="A13" s="21">
        <v>8</v>
      </c>
      <c r="B13" s="18">
        <f t="shared" si="0"/>
        <v>160</v>
      </c>
      <c r="C13" s="18">
        <f t="shared" si="1"/>
        <v>40</v>
      </c>
      <c r="H13" s="17"/>
    </row>
    <row r="14" spans="1:8" ht="15.75" x14ac:dyDescent="0.3">
      <c r="A14" s="21">
        <v>9</v>
      </c>
      <c r="B14" s="18">
        <f t="shared" si="0"/>
        <v>202.5</v>
      </c>
      <c r="C14" s="18">
        <f t="shared" si="1"/>
        <v>45</v>
      </c>
      <c r="H14" s="17"/>
    </row>
    <row r="15" spans="1:8" ht="15.75" x14ac:dyDescent="0.3">
      <c r="A15" s="21">
        <v>10</v>
      </c>
      <c r="B15" s="18">
        <f t="shared" si="0"/>
        <v>250</v>
      </c>
      <c r="C15" s="18">
        <f t="shared" si="1"/>
        <v>50</v>
      </c>
      <c r="H15" s="17"/>
    </row>
    <row r="16" spans="1:8" ht="15.75" x14ac:dyDescent="0.3">
      <c r="A16" s="21">
        <v>11</v>
      </c>
      <c r="B16" s="18">
        <f t="shared" si="0"/>
        <v>302.5</v>
      </c>
      <c r="C16" s="18">
        <f t="shared" si="1"/>
        <v>55</v>
      </c>
      <c r="H16" s="17"/>
    </row>
    <row r="17" spans="1:8" ht="15.75" x14ac:dyDescent="0.3">
      <c r="A17" s="21">
        <v>12</v>
      </c>
      <c r="B17" s="18">
        <f t="shared" si="0"/>
        <v>360</v>
      </c>
      <c r="C17" s="18">
        <f t="shared" si="1"/>
        <v>60</v>
      </c>
      <c r="H17" s="17"/>
    </row>
    <row r="18" spans="1:8" ht="15.75" x14ac:dyDescent="0.3">
      <c r="A18" s="21">
        <v>13</v>
      </c>
      <c r="B18" s="18">
        <f t="shared" si="0"/>
        <v>422.5</v>
      </c>
      <c r="C18" s="18">
        <f t="shared" si="1"/>
        <v>65</v>
      </c>
      <c r="H18" s="17"/>
    </row>
    <row r="19" spans="1:8" ht="15.75" x14ac:dyDescent="0.3">
      <c r="A19" s="21">
        <v>14</v>
      </c>
      <c r="B19" s="18">
        <f t="shared" si="0"/>
        <v>490</v>
      </c>
      <c r="C19" s="18">
        <f t="shared" si="1"/>
        <v>70</v>
      </c>
      <c r="H19" s="17"/>
    </row>
    <row r="20" spans="1:8" ht="15.75" x14ac:dyDescent="0.3">
      <c r="A20" s="21">
        <v>15</v>
      </c>
      <c r="B20" s="18">
        <f t="shared" si="0"/>
        <v>562.5</v>
      </c>
      <c r="C20" s="18">
        <f t="shared" si="1"/>
        <v>75</v>
      </c>
      <c r="H20" s="17"/>
    </row>
    <row r="21" spans="1:8" ht="15.75" customHeight="1" x14ac:dyDescent="0.3">
      <c r="A21" s="17"/>
      <c r="B21" s="17"/>
      <c r="C21" s="17"/>
      <c r="H21" s="17"/>
    </row>
    <row r="22" spans="1:8" ht="15.75" customHeight="1" x14ac:dyDescent="0.25"/>
    <row r="23" spans="1:8" ht="15.75" customHeight="1" x14ac:dyDescent="0.25"/>
    <row r="24" spans="1:8" ht="15.75" customHeight="1" x14ac:dyDescent="0.25"/>
    <row r="25" spans="1:8" ht="15.75" customHeight="1" x14ac:dyDescent="0.25"/>
    <row r="26" spans="1:8" ht="15.75" customHeight="1" x14ac:dyDescent="0.25"/>
    <row r="27" spans="1:8" ht="15.75" customHeight="1" x14ac:dyDescent="0.25"/>
    <row r="28" spans="1:8" ht="15.75" customHeight="1" x14ac:dyDescent="0.25"/>
    <row r="29" spans="1:8" ht="15.75" customHeight="1" x14ac:dyDescent="0.25"/>
    <row r="30" spans="1:8" ht="15.75" customHeight="1" x14ac:dyDescent="0.25"/>
    <row r="31" spans="1:8" ht="15.75" customHeight="1" x14ac:dyDescent="0.25"/>
    <row r="32" spans="1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">
    <mergeCell ref="A1:C1"/>
    <mergeCell ref="A2:B2"/>
    <mergeCell ref="A3:B3"/>
    <mergeCell ref="A4:B4"/>
  </mergeCells>
  <pageMargins left="0.511811024" right="0.511811024" top="0.78740157499999996" bottom="0.78740157499999996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000"/>
  <sheetViews>
    <sheetView workbookViewId="0"/>
  </sheetViews>
  <sheetFormatPr defaultColWidth="14.42578125" defaultRowHeight="15" customHeight="1" x14ac:dyDescent="0.25"/>
  <cols>
    <col min="1" max="1" width="12.85546875" customWidth="1"/>
    <col min="2" max="13" width="12.28515625" customWidth="1"/>
    <col min="14" max="14" width="11.42578125" customWidth="1"/>
    <col min="15" max="26" width="8.7109375" customWidth="1"/>
  </cols>
  <sheetData>
    <row r="1" spans="1:14" x14ac:dyDescent="0.25">
      <c r="A1" s="22" t="s">
        <v>93</v>
      </c>
      <c r="B1" s="23" t="s">
        <v>94</v>
      </c>
      <c r="C1" s="23" t="s">
        <v>95</v>
      </c>
      <c r="D1" s="23" t="s">
        <v>96</v>
      </c>
      <c r="E1" s="23" t="s">
        <v>97</v>
      </c>
      <c r="F1" s="23" t="s">
        <v>98</v>
      </c>
      <c r="G1" s="23" t="s">
        <v>99</v>
      </c>
      <c r="H1" s="23" t="s">
        <v>100</v>
      </c>
      <c r="I1" s="23" t="s">
        <v>101</v>
      </c>
      <c r="J1" s="23" t="s">
        <v>102</v>
      </c>
      <c r="K1" s="23" t="s">
        <v>103</v>
      </c>
      <c r="L1" s="23" t="s">
        <v>104</v>
      </c>
      <c r="M1" s="23" t="s">
        <v>105</v>
      </c>
      <c r="N1" s="22" t="s">
        <v>106</v>
      </c>
    </row>
    <row r="2" spans="1:14" x14ac:dyDescent="0.25">
      <c r="A2" s="24" t="s">
        <v>107</v>
      </c>
      <c r="B2" s="25">
        <v>879.70640289411074</v>
      </c>
      <c r="C2" s="25">
        <v>419.15699752040342</v>
      </c>
      <c r="D2" s="25">
        <v>-515.21215620314479</v>
      </c>
      <c r="E2" s="25">
        <v>63.959008722210697</v>
      </c>
      <c r="F2" s="25">
        <v>1087.6598537224479</v>
      </c>
      <c r="G2" s="25">
        <v>1076.8720166881467</v>
      </c>
      <c r="H2" s="25">
        <v>11.564274263523641</v>
      </c>
      <c r="I2" s="25">
        <v>452.5589273076065</v>
      </c>
      <c r="J2" s="25">
        <v>-267.87519142561808</v>
      </c>
      <c r="K2" s="25">
        <v>491.67773161776256</v>
      </c>
      <c r="L2" s="25">
        <v>209.51290724521243</v>
      </c>
      <c r="M2" s="25">
        <v>8.8252236357685323</v>
      </c>
      <c r="N2" s="5"/>
    </row>
    <row r="3" spans="1:14" x14ac:dyDescent="0.25">
      <c r="A3" s="24" t="s">
        <v>108</v>
      </c>
      <c r="B3" s="25">
        <v>1076.0064566533779</v>
      </c>
      <c r="C3" s="25">
        <v>-876.09022497551939</v>
      </c>
      <c r="D3" s="25">
        <v>459.55825861201367</v>
      </c>
      <c r="E3" s="25">
        <v>-815.12167122973437</v>
      </c>
      <c r="F3" s="25">
        <v>-297.43321954670716</v>
      </c>
      <c r="G3" s="25">
        <v>235.68249874749247</v>
      </c>
      <c r="H3" s="25">
        <v>423.94433448021334</v>
      </c>
      <c r="I3" s="25">
        <v>893.49954597897727</v>
      </c>
      <c r="J3" s="25">
        <v>553.81241343646457</v>
      </c>
      <c r="K3" s="25">
        <v>152.54830459116482</v>
      </c>
      <c r="L3" s="25">
        <v>773.0265001902203</v>
      </c>
      <c r="M3" s="25">
        <v>86.398972134231585</v>
      </c>
      <c r="N3" s="5"/>
    </row>
    <row r="4" spans="1:14" x14ac:dyDescent="0.25">
      <c r="A4" s="24" t="s">
        <v>109</v>
      </c>
      <c r="B4" s="25">
        <v>733.85946373629054</v>
      </c>
      <c r="C4" s="25">
        <v>156.5392724670026</v>
      </c>
      <c r="D4" s="25">
        <v>21.388047154237885</v>
      </c>
      <c r="E4" s="25">
        <v>1047.4967616713195</v>
      </c>
      <c r="F4" s="25">
        <v>483.38357329920586</v>
      </c>
      <c r="G4" s="25">
        <v>-868.23575192619217</v>
      </c>
      <c r="H4" s="25">
        <v>182.69733472270019</v>
      </c>
      <c r="I4" s="25">
        <v>-288.67587175772576</v>
      </c>
      <c r="J4" s="25">
        <v>168.37530573086661</v>
      </c>
      <c r="K4" s="25">
        <v>1070.5558489065204</v>
      </c>
      <c r="L4" s="25">
        <v>832.59802236374844</v>
      </c>
      <c r="M4" s="25">
        <v>-862.82468562461156</v>
      </c>
      <c r="N4" s="5"/>
    </row>
    <row r="5" spans="1:14" x14ac:dyDescent="0.25">
      <c r="A5" s="24" t="s">
        <v>110</v>
      </c>
      <c r="B5" s="25">
        <v>-867.61860867383223</v>
      </c>
      <c r="C5" s="25">
        <v>-509.38290382377056</v>
      </c>
      <c r="D5" s="25">
        <v>808.91316832265443</v>
      </c>
      <c r="E5" s="25">
        <v>135.79103850249322</v>
      </c>
      <c r="F5" s="25">
        <v>814.33123366036818</v>
      </c>
      <c r="G5" s="25">
        <v>-828.32933526903332</v>
      </c>
      <c r="H5" s="25">
        <v>-262.65971552457898</v>
      </c>
      <c r="I5" s="25">
        <v>1020.63776750437</v>
      </c>
      <c r="J5" s="25">
        <v>-248.37238331952295</v>
      </c>
      <c r="K5" s="25">
        <v>749.17591847023664</v>
      </c>
      <c r="L5" s="25">
        <v>-868.3641287434574</v>
      </c>
      <c r="M5" s="25">
        <v>22.103925643102222</v>
      </c>
      <c r="N5" s="5"/>
    </row>
    <row r="6" spans="1:14" x14ac:dyDescent="0.25">
      <c r="A6" s="24" t="s">
        <v>111</v>
      </c>
      <c r="B6" s="25">
        <v>236.87711124937942</v>
      </c>
      <c r="C6" s="25">
        <v>182.44416030255337</v>
      </c>
      <c r="D6" s="25">
        <v>501.39664852586458</v>
      </c>
      <c r="E6" s="25">
        <v>1097.2924351140891</v>
      </c>
      <c r="F6" s="25">
        <v>227.82808154883708</v>
      </c>
      <c r="G6" s="25">
        <v>81.847535145004954</v>
      </c>
      <c r="H6" s="25">
        <v>749.52012453087877</v>
      </c>
      <c r="I6" s="25">
        <v>870.0029566314937</v>
      </c>
      <c r="J6" s="25">
        <v>443.42582489305596</v>
      </c>
      <c r="K6" s="25">
        <v>727.85835245698172</v>
      </c>
      <c r="L6" s="25">
        <v>800.72976923507599</v>
      </c>
      <c r="M6" s="25">
        <v>-519.44956994709923</v>
      </c>
      <c r="N6" s="5"/>
    </row>
    <row r="7" spans="1:14" x14ac:dyDescent="0.25">
      <c r="A7" s="24" t="s">
        <v>112</v>
      </c>
      <c r="B7" s="25">
        <v>221.24965596434811</v>
      </c>
      <c r="C7" s="25">
        <v>277.15401025092012</v>
      </c>
      <c r="D7" s="25">
        <v>1070.3575244455476</v>
      </c>
      <c r="E7" s="25">
        <v>134.46673417335106</v>
      </c>
      <c r="F7" s="25">
        <v>547.45785363883829</v>
      </c>
      <c r="G7" s="25">
        <v>-513.80983542332558</v>
      </c>
      <c r="H7" s="25">
        <v>808.19323821279363</v>
      </c>
      <c r="I7" s="25">
        <v>235.69021294609777</v>
      </c>
      <c r="J7" s="25">
        <v>-263.43697949021396</v>
      </c>
      <c r="K7" s="25">
        <v>-248.0212854593191</v>
      </c>
      <c r="L7" s="25">
        <v>818.77852826343747</v>
      </c>
      <c r="M7" s="25">
        <v>419.92417569707499</v>
      </c>
      <c r="N7" s="5"/>
    </row>
    <row r="8" spans="1:14" x14ac:dyDescent="0.25">
      <c r="A8" s="24" t="s">
        <v>113</v>
      </c>
      <c r="B8" s="25">
        <v>-502.77270865771976</v>
      </c>
      <c r="C8" s="25">
        <v>-232.40229634232929</v>
      </c>
      <c r="D8" s="25">
        <v>-867.67866187708319</v>
      </c>
      <c r="E8" s="25">
        <v>553.35092704622718</v>
      </c>
      <c r="F8" s="25">
        <v>719.79647793599725</v>
      </c>
      <c r="G8" s="25">
        <v>241.78132446196531</v>
      </c>
      <c r="H8" s="25">
        <v>-866.26528999757647</v>
      </c>
      <c r="I8" s="25">
        <v>-584.04370016900634</v>
      </c>
      <c r="J8" s="25">
        <v>-826.98022864240022</v>
      </c>
      <c r="K8" s="25">
        <v>-540.70480386693725</v>
      </c>
      <c r="L8" s="25">
        <v>857.45137283149006</v>
      </c>
      <c r="M8" s="25">
        <v>478.63952075041743</v>
      </c>
      <c r="N8" s="5"/>
    </row>
    <row r="9" spans="1:14" x14ac:dyDescent="0.25">
      <c r="A9" s="24" t="s">
        <v>114</v>
      </c>
      <c r="B9" s="25">
        <v>877.54273728611702</v>
      </c>
      <c r="C9" s="25">
        <v>124.29165425178937</v>
      </c>
      <c r="D9" s="25">
        <v>-548.7287321851469</v>
      </c>
      <c r="E9" s="25">
        <v>83.208027445295414</v>
      </c>
      <c r="F9" s="25">
        <v>490.64771866193473</v>
      </c>
      <c r="G9" s="25">
        <v>433.0113655900293</v>
      </c>
      <c r="H9" s="25">
        <v>294.44917256712796</v>
      </c>
      <c r="I9" s="25">
        <v>12.477955035926174</v>
      </c>
      <c r="J9" s="25">
        <v>739.75365686812984</v>
      </c>
      <c r="K9" s="25">
        <v>1001.7039368123682</v>
      </c>
      <c r="L9" s="25">
        <v>170.12195522455872</v>
      </c>
      <c r="M9" s="25">
        <v>884.18585553998832</v>
      </c>
      <c r="N9" s="5"/>
    </row>
    <row r="10" spans="1:14" x14ac:dyDescent="0.25">
      <c r="A10" s="24" t="s">
        <v>115</v>
      </c>
      <c r="B10" s="25">
        <v>488.21567343147279</v>
      </c>
      <c r="C10" s="25">
        <v>761.96604634502057</v>
      </c>
      <c r="D10" s="25">
        <v>265.99401661907933</v>
      </c>
      <c r="E10" s="25">
        <v>587.52122578254398</v>
      </c>
      <c r="F10" s="25">
        <v>-827.08681657961949</v>
      </c>
      <c r="G10" s="25">
        <v>493.45959307409908</v>
      </c>
      <c r="H10" s="25">
        <v>864.20132703649733</v>
      </c>
      <c r="I10" s="25">
        <v>238.69123383476511</v>
      </c>
      <c r="J10" s="25">
        <v>1039.321239934404</v>
      </c>
      <c r="K10" s="25">
        <v>703.58470125090264</v>
      </c>
      <c r="L10" s="25">
        <v>121.98733860608564</v>
      </c>
      <c r="M10" s="25">
        <v>1089.3319102260239</v>
      </c>
      <c r="N10" s="5"/>
    </row>
    <row r="11" spans="1:14" x14ac:dyDescent="0.25">
      <c r="A11" s="24" t="s">
        <v>116</v>
      </c>
      <c r="B11" s="25">
        <v>843.40255398616659</v>
      </c>
      <c r="C11" s="25">
        <v>1078.1819572574861</v>
      </c>
      <c r="D11" s="25">
        <v>278.11582745850052</v>
      </c>
      <c r="E11" s="25">
        <v>45.054497374794245</v>
      </c>
      <c r="F11" s="25">
        <v>463.74116411914537</v>
      </c>
      <c r="G11" s="25">
        <v>765.74760775831066</v>
      </c>
      <c r="H11" s="25">
        <v>775.56810787760935</v>
      </c>
      <c r="I11" s="25">
        <v>1001.8314374468689</v>
      </c>
      <c r="J11" s="25">
        <v>129.58574903613433</v>
      </c>
      <c r="K11" s="25">
        <v>28.97924703061669</v>
      </c>
      <c r="L11" s="25">
        <v>1012.3375657119901</v>
      </c>
      <c r="M11" s="25">
        <v>-839.26384844729591</v>
      </c>
      <c r="N11" s="5"/>
    </row>
    <row r="12" spans="1:14" x14ac:dyDescent="0.25">
      <c r="A12" s="24" t="s">
        <v>117</v>
      </c>
      <c r="B12" s="25">
        <v>-506.944689845433</v>
      </c>
      <c r="C12" s="25">
        <v>835.97819126953743</v>
      </c>
      <c r="D12" s="25">
        <v>451.788338843551</v>
      </c>
      <c r="E12" s="25">
        <v>797.80622269689195</v>
      </c>
      <c r="F12" s="25">
        <v>-525.55538524001201</v>
      </c>
      <c r="G12" s="25">
        <v>436.85495161411035</v>
      </c>
      <c r="H12" s="25">
        <v>-218.94522477176835</v>
      </c>
      <c r="I12" s="25">
        <v>45.756493544783616</v>
      </c>
      <c r="J12" s="25">
        <v>819.87521092813643</v>
      </c>
      <c r="K12" s="25">
        <v>827.65883331020791</v>
      </c>
      <c r="L12" s="25">
        <v>561.01366126778976</v>
      </c>
      <c r="M12" s="25">
        <v>161.08654053468587</v>
      </c>
      <c r="N12" s="5"/>
    </row>
    <row r="13" spans="1:14" x14ac:dyDescent="0.25">
      <c r="A13" s="24" t="s">
        <v>118</v>
      </c>
      <c r="B13" s="25">
        <v>110.83020550727244</v>
      </c>
      <c r="C13" s="25">
        <v>572.29684756091387</v>
      </c>
      <c r="D13" s="25">
        <v>-520.40412679787153</v>
      </c>
      <c r="E13" s="25">
        <v>468.66237304834243</v>
      </c>
      <c r="F13" s="25">
        <v>-556.14117523522145</v>
      </c>
      <c r="G13" s="25">
        <v>226.35057616941265</v>
      </c>
      <c r="H13" s="25">
        <v>-545.08017695085289</v>
      </c>
      <c r="I13" s="25">
        <v>504.3096057848449</v>
      </c>
      <c r="J13" s="25">
        <v>-227.3011607557072</v>
      </c>
      <c r="K13" s="25">
        <v>425.08979072585134</v>
      </c>
      <c r="L13" s="25">
        <v>482.09607228051692</v>
      </c>
      <c r="M13" s="25">
        <v>431.47504668415638</v>
      </c>
      <c r="N13" s="5"/>
    </row>
    <row r="14" spans="1:14" x14ac:dyDescent="0.25">
      <c r="A14" s="24" t="s">
        <v>119</v>
      </c>
      <c r="B14" s="25">
        <v>518.40231254493301</v>
      </c>
      <c r="C14" s="25">
        <v>518.00110205671353</v>
      </c>
      <c r="D14" s="25">
        <v>741.34212612870715</v>
      </c>
      <c r="E14" s="25">
        <v>157.13605031231464</v>
      </c>
      <c r="F14" s="25">
        <v>-265.61437030686545</v>
      </c>
      <c r="G14" s="25">
        <v>427.51398466704381</v>
      </c>
      <c r="H14" s="25">
        <v>1064.784114277033</v>
      </c>
      <c r="I14" s="25">
        <v>-832.5140935927426</v>
      </c>
      <c r="J14" s="25">
        <v>141.56281250617968</v>
      </c>
      <c r="K14" s="25">
        <v>885.98281490468537</v>
      </c>
      <c r="L14" s="25">
        <v>1069.502559258234</v>
      </c>
      <c r="M14" s="25">
        <v>498.26077298350231</v>
      </c>
      <c r="N14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7C4B5-442E-4571-8F12-77F89FAC39F7}">
  <dimension ref="B3:C23"/>
  <sheetViews>
    <sheetView workbookViewId="0">
      <selection activeCell="E16" sqref="E16"/>
    </sheetView>
  </sheetViews>
  <sheetFormatPr defaultRowHeight="15" x14ac:dyDescent="0.25"/>
  <sheetData>
    <row r="3" spans="2:3" x14ac:dyDescent="0.25">
      <c r="B3" s="38" t="s">
        <v>120</v>
      </c>
      <c r="C3" s="38"/>
    </row>
    <row r="4" spans="2:3" x14ac:dyDescent="0.25">
      <c r="B4" s="27" t="s">
        <v>121</v>
      </c>
      <c r="C4" s="28">
        <v>20</v>
      </c>
    </row>
    <row r="5" spans="2:3" x14ac:dyDescent="0.25">
      <c r="B5" s="27" t="s">
        <v>122</v>
      </c>
      <c r="C5" s="28">
        <v>20</v>
      </c>
    </row>
    <row r="6" spans="2:3" x14ac:dyDescent="0.25">
      <c r="B6" s="27" t="s">
        <v>123</v>
      </c>
      <c r="C6" s="28">
        <v>40</v>
      </c>
    </row>
    <row r="7" spans="2:3" x14ac:dyDescent="0.25">
      <c r="B7" s="27" t="s">
        <v>124</v>
      </c>
      <c r="C7" s="28">
        <v>20</v>
      </c>
    </row>
    <row r="8" spans="2:3" x14ac:dyDescent="0.25">
      <c r="B8" s="27" t="s">
        <v>125</v>
      </c>
      <c r="C8" s="28">
        <f>SUM(C4:C7)</f>
        <v>100</v>
      </c>
    </row>
    <row r="9" spans="2:3" x14ac:dyDescent="0.25">
      <c r="B9" s="26"/>
      <c r="C9" s="26"/>
    </row>
    <row r="10" spans="2:3" x14ac:dyDescent="0.25">
      <c r="B10" s="26"/>
      <c r="C10" s="26"/>
    </row>
    <row r="11" spans="2:3" x14ac:dyDescent="0.25">
      <c r="B11" s="26"/>
      <c r="C11" s="26"/>
    </row>
    <row r="12" spans="2:3" x14ac:dyDescent="0.25">
      <c r="B12" s="26"/>
      <c r="C12" s="26"/>
    </row>
    <row r="13" spans="2:3" x14ac:dyDescent="0.25">
      <c r="B13" s="26"/>
      <c r="C13" s="26"/>
    </row>
    <row r="14" spans="2:3" x14ac:dyDescent="0.25">
      <c r="B14" s="26"/>
      <c r="C14" s="26"/>
    </row>
    <row r="15" spans="2:3" x14ac:dyDescent="0.25">
      <c r="B15" s="26"/>
      <c r="C15" s="26"/>
    </row>
    <row r="16" spans="2:3" x14ac:dyDescent="0.25">
      <c r="B16" s="26"/>
      <c r="C16" s="26"/>
    </row>
    <row r="17" spans="2:3" x14ac:dyDescent="0.25">
      <c r="B17" s="26"/>
      <c r="C17" s="26"/>
    </row>
    <row r="19" spans="2:3" x14ac:dyDescent="0.25">
      <c r="B19" s="26"/>
      <c r="C19" s="26"/>
    </row>
    <row r="20" spans="2:3" x14ac:dyDescent="0.25">
      <c r="B20" s="26"/>
      <c r="C20" s="26"/>
    </row>
    <row r="21" spans="2:3" x14ac:dyDescent="0.25">
      <c r="B21" s="26"/>
      <c r="C21" s="26"/>
    </row>
    <row r="22" spans="2:3" x14ac:dyDescent="0.25">
      <c r="B22" s="26"/>
      <c r="C22" s="26"/>
    </row>
    <row r="23" spans="2:3" x14ac:dyDescent="0.25">
      <c r="B23" s="26"/>
      <c r="C23" s="26"/>
    </row>
  </sheetData>
  <mergeCells count="1">
    <mergeCell ref="B3:C3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1BE7C-0315-4B61-BD2D-30940BBB61DA}">
  <dimension ref="B3:O15"/>
  <sheetViews>
    <sheetView workbookViewId="0">
      <selection activeCell="J18" sqref="J18"/>
    </sheetView>
  </sheetViews>
  <sheetFormatPr defaultRowHeight="15" x14ac:dyDescent="0.25"/>
  <cols>
    <col min="2" max="2" width="16.7109375" bestFit="1" customWidth="1"/>
  </cols>
  <sheetData>
    <row r="3" spans="2:15" x14ac:dyDescent="0.25">
      <c r="B3" s="29" t="s">
        <v>126</v>
      </c>
      <c r="C3" s="29" t="s">
        <v>125</v>
      </c>
      <c r="D3" s="29" t="s">
        <v>136</v>
      </c>
      <c r="E3" s="29" t="s">
        <v>137</v>
      </c>
      <c r="F3" s="29" t="s">
        <v>138</v>
      </c>
      <c r="G3" s="26"/>
      <c r="M3" s="26"/>
      <c r="N3" s="26"/>
      <c r="O3" s="26"/>
    </row>
    <row r="4" spans="2:15" x14ac:dyDescent="0.25">
      <c r="B4" s="27" t="s">
        <v>119</v>
      </c>
      <c r="C4" s="28">
        <f>SUM(D4:F4)</f>
        <v>6334</v>
      </c>
      <c r="D4" s="28">
        <v>3022</v>
      </c>
      <c r="E4" s="28">
        <v>1304</v>
      </c>
      <c r="F4" s="28">
        <v>2008</v>
      </c>
      <c r="G4" s="26"/>
    </row>
    <row r="5" spans="2:15" x14ac:dyDescent="0.25">
      <c r="B5" s="27" t="s">
        <v>127</v>
      </c>
      <c r="C5" s="28">
        <f t="shared" ref="C5:C15" si="0">SUM(D5:F5)</f>
        <v>5539</v>
      </c>
      <c r="D5" s="28">
        <v>1418</v>
      </c>
      <c r="E5" s="28">
        <v>1459</v>
      </c>
      <c r="F5" s="28">
        <v>2662</v>
      </c>
      <c r="G5" s="26"/>
    </row>
    <row r="6" spans="2:15" x14ac:dyDescent="0.25">
      <c r="B6" s="27" t="s">
        <v>128</v>
      </c>
      <c r="C6" s="28">
        <f t="shared" si="0"/>
        <v>9047</v>
      </c>
      <c r="D6" s="28">
        <v>2671</v>
      </c>
      <c r="E6" s="28">
        <v>3316</v>
      </c>
      <c r="F6" s="28">
        <v>3060</v>
      </c>
      <c r="G6" s="26"/>
    </row>
    <row r="7" spans="2:15" x14ac:dyDescent="0.25">
      <c r="B7" s="27" t="s">
        <v>129</v>
      </c>
      <c r="C7" s="28">
        <f t="shared" si="0"/>
        <v>7549</v>
      </c>
      <c r="D7" s="28">
        <v>2512</v>
      </c>
      <c r="E7" s="28">
        <v>2060</v>
      </c>
      <c r="F7" s="28">
        <v>2977</v>
      </c>
      <c r="G7" s="26"/>
    </row>
    <row r="8" spans="2:15" x14ac:dyDescent="0.25">
      <c r="B8" s="27" t="s">
        <v>130</v>
      </c>
      <c r="C8" s="28">
        <f t="shared" si="0"/>
        <v>4522</v>
      </c>
      <c r="D8" s="28">
        <v>2122</v>
      </c>
      <c r="E8" s="28">
        <v>1071</v>
      </c>
      <c r="F8" s="28">
        <v>1329</v>
      </c>
      <c r="G8" s="26"/>
    </row>
    <row r="9" spans="2:15" x14ac:dyDescent="0.25">
      <c r="B9" s="27" t="s">
        <v>112</v>
      </c>
      <c r="C9" s="28">
        <f t="shared" si="0"/>
        <v>7732</v>
      </c>
      <c r="D9" s="28">
        <v>1515</v>
      </c>
      <c r="E9" s="28">
        <v>3138</v>
      </c>
      <c r="F9" s="28">
        <v>3079</v>
      </c>
      <c r="G9" s="26"/>
    </row>
    <row r="10" spans="2:15" x14ac:dyDescent="0.25">
      <c r="B10" s="27" t="s">
        <v>131</v>
      </c>
      <c r="C10" s="28">
        <f t="shared" si="0"/>
        <v>6958</v>
      </c>
      <c r="D10" s="28">
        <v>3077</v>
      </c>
      <c r="E10" s="28">
        <v>1644</v>
      </c>
      <c r="F10" s="28">
        <v>2237</v>
      </c>
      <c r="G10" s="26"/>
    </row>
    <row r="11" spans="2:15" x14ac:dyDescent="0.25">
      <c r="B11" s="27" t="s">
        <v>132</v>
      </c>
      <c r="C11" s="28">
        <f t="shared" si="0"/>
        <v>6888</v>
      </c>
      <c r="D11" s="28">
        <v>1571</v>
      </c>
      <c r="E11" s="28">
        <v>2791</v>
      </c>
      <c r="F11" s="28">
        <v>2526</v>
      </c>
      <c r="G11" s="26"/>
      <c r="H11" s="26"/>
    </row>
    <row r="12" spans="2:15" x14ac:dyDescent="0.25">
      <c r="B12" s="27" t="s">
        <v>133</v>
      </c>
      <c r="C12" s="28">
        <f t="shared" si="0"/>
        <v>6476</v>
      </c>
      <c r="D12" s="28">
        <v>2417</v>
      </c>
      <c r="E12" s="28">
        <v>1655</v>
      </c>
      <c r="F12" s="28">
        <v>2404</v>
      </c>
      <c r="G12" s="26"/>
      <c r="H12" s="26"/>
    </row>
    <row r="13" spans="2:15" x14ac:dyDescent="0.25">
      <c r="B13" s="27" t="s">
        <v>134</v>
      </c>
      <c r="C13" s="28">
        <f t="shared" si="0"/>
        <v>7159</v>
      </c>
      <c r="D13" s="28">
        <v>3592</v>
      </c>
      <c r="E13" s="28">
        <v>2001</v>
      </c>
      <c r="F13" s="28">
        <v>1566</v>
      </c>
      <c r="G13" s="26"/>
    </row>
    <row r="14" spans="2:15" x14ac:dyDescent="0.25">
      <c r="B14" s="27" t="s">
        <v>135</v>
      </c>
      <c r="C14" s="28">
        <f t="shared" si="0"/>
        <v>6776</v>
      </c>
      <c r="D14" s="28">
        <v>2707</v>
      </c>
      <c r="E14" s="28">
        <v>2911</v>
      </c>
      <c r="F14" s="28">
        <v>1158</v>
      </c>
      <c r="G14" s="26"/>
    </row>
    <row r="15" spans="2:15" x14ac:dyDescent="0.25">
      <c r="B15" s="27" t="s">
        <v>139</v>
      </c>
      <c r="C15" s="28">
        <f t="shared" si="0"/>
        <v>6481</v>
      </c>
      <c r="D15" s="28">
        <v>1004</v>
      </c>
      <c r="E15" s="28">
        <v>2265</v>
      </c>
      <c r="F15" s="28">
        <v>3212</v>
      </c>
      <c r="G15" s="26"/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E9D94-7B15-46B0-A639-DA4EB33C7ED8}">
  <dimension ref="B3:C16"/>
  <sheetViews>
    <sheetView tabSelected="1" workbookViewId="0">
      <selection activeCell="F19" sqref="F19"/>
    </sheetView>
  </sheetViews>
  <sheetFormatPr defaultRowHeight="15" x14ac:dyDescent="0.25"/>
  <cols>
    <col min="2" max="2" width="20.28515625" customWidth="1"/>
    <col min="3" max="3" width="17.28515625" customWidth="1"/>
  </cols>
  <sheetData>
    <row r="3" spans="2:3" ht="15.75" x14ac:dyDescent="0.25">
      <c r="B3" s="39" t="s">
        <v>140</v>
      </c>
      <c r="C3" s="40"/>
    </row>
    <row r="4" spans="2:3" ht="15.75" customHeight="1" x14ac:dyDescent="0.25">
      <c r="B4" s="41" t="s">
        <v>141</v>
      </c>
      <c r="C4" s="41" t="s">
        <v>142</v>
      </c>
    </row>
    <row r="5" spans="2:3" x14ac:dyDescent="0.25">
      <c r="B5" s="42">
        <v>1960</v>
      </c>
      <c r="C5" s="42">
        <v>421</v>
      </c>
    </row>
    <row r="6" spans="2:3" x14ac:dyDescent="0.25">
      <c r="B6" s="43">
        <v>1965</v>
      </c>
      <c r="C6" s="43">
        <v>598</v>
      </c>
    </row>
    <row r="7" spans="2:3" x14ac:dyDescent="0.25">
      <c r="B7" s="42">
        <v>1970</v>
      </c>
      <c r="C7" s="42">
        <v>767</v>
      </c>
    </row>
    <row r="8" spans="2:3" x14ac:dyDescent="0.25">
      <c r="B8" s="43">
        <v>1975</v>
      </c>
      <c r="C8" s="43">
        <v>947</v>
      </c>
    </row>
    <row r="9" spans="2:3" x14ac:dyDescent="0.25">
      <c r="B9" s="42">
        <v>1980</v>
      </c>
      <c r="C9" s="42">
        <v>1076</v>
      </c>
    </row>
    <row r="10" spans="2:3" x14ac:dyDescent="0.25">
      <c r="B10" s="43">
        <v>1985</v>
      </c>
      <c r="C10" s="43">
        <v>1298</v>
      </c>
    </row>
    <row r="11" spans="2:3" x14ac:dyDescent="0.25">
      <c r="B11" s="42">
        <v>1990</v>
      </c>
      <c r="C11" s="42">
        <v>1428</v>
      </c>
    </row>
    <row r="12" spans="2:3" x14ac:dyDescent="0.25">
      <c r="B12" s="43">
        <v>1995</v>
      </c>
      <c r="C12" s="43">
        <v>1617</v>
      </c>
    </row>
    <row r="13" spans="2:3" x14ac:dyDescent="0.25">
      <c r="B13" s="42">
        <v>2000</v>
      </c>
      <c r="C13" s="42">
        <v>1787</v>
      </c>
    </row>
    <row r="14" spans="2:3" x14ac:dyDescent="0.25">
      <c r="B14" s="43">
        <v>2005</v>
      </c>
      <c r="C14" s="43">
        <v>1940</v>
      </c>
    </row>
    <row r="15" spans="2:3" x14ac:dyDescent="0.25">
      <c r="B15" s="42">
        <v>2010</v>
      </c>
      <c r="C15" s="42">
        <v>2135</v>
      </c>
    </row>
    <row r="16" spans="2:3" x14ac:dyDescent="0.25">
      <c r="B16" s="43">
        <v>2015</v>
      </c>
      <c r="C16" s="43">
        <v>2211</v>
      </c>
    </row>
  </sheetData>
  <mergeCells count="1">
    <mergeCell ref="B3:C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Exemplo 5.1</vt:lpstr>
      <vt:lpstr>Exemplo 5.2</vt:lpstr>
      <vt:lpstr>Exemplo 5.3</vt:lpstr>
      <vt:lpstr>Exemplo 5.4</vt:lpstr>
      <vt:lpstr>Exemplo 5.5</vt:lpstr>
      <vt:lpstr>Exemplo 5.6</vt:lpstr>
      <vt:lpstr>Exemplo 5.7</vt:lpstr>
      <vt:lpstr>Exemplo 5.8</vt:lpstr>
      <vt:lpstr>Exemplo 5.9</vt:lpstr>
      <vt:lpstr>Problema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Janssen</dc:creator>
  <cp:lastModifiedBy>André Barros'</cp:lastModifiedBy>
  <dcterms:created xsi:type="dcterms:W3CDTF">2016-05-09T01:19:53Z</dcterms:created>
  <dcterms:modified xsi:type="dcterms:W3CDTF">2025-03-13T14:40:45Z</dcterms:modified>
</cp:coreProperties>
</file>