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liente\Downloads\"/>
    </mc:Choice>
  </mc:AlternateContent>
  <xr:revisionPtr revIDLastSave="0" documentId="13_ncr:1_{9EFD1A2C-C607-4C6B-8A62-3CA3DC1203E1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Exemplo 4.1" sheetId="6" r:id="rId1"/>
    <sheet name="Exemplo 4.2" sheetId="2" r:id="rId2"/>
    <sheet name="Exemplo 4.3" sheetId="3" r:id="rId3"/>
    <sheet name="Exemplo 4.4" sheetId="4" r:id="rId4"/>
    <sheet name="Exemplo 4.5" sheetId="5" r:id="rId5"/>
    <sheet name="Problema 4" sheetId="8" r:id="rId6"/>
  </sheets>
  <definedNames>
    <definedName name="_xlnm._FilterDatabase" localSheetId="0" hidden="1">'Exemplo 4.1'!$A$1:$E$150</definedName>
    <definedName name="_xlnm.Extract" localSheetId="0">'Exemplo 4.1'!$G$6:$K$6</definedName>
    <definedName name="_xlnm.Criteria" localSheetId="0">'Exemplo 4.1'!$H$1:$J$2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8" l="1"/>
  <c r="H52" i="8" s="1"/>
  <c r="G51" i="8"/>
  <c r="H51" i="8" s="1"/>
  <c r="G50" i="8"/>
  <c r="H50" i="8" s="1"/>
  <c r="G49" i="8"/>
  <c r="H49" i="8" s="1"/>
  <c r="G48" i="8"/>
  <c r="H48" i="8" s="1"/>
  <c r="G47" i="8"/>
  <c r="H47" i="8" s="1"/>
  <c r="G46" i="8"/>
  <c r="H46" i="8" s="1"/>
  <c r="G45" i="8"/>
  <c r="H45" i="8" s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H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H14" i="8"/>
  <c r="G14" i="8"/>
  <c r="G13" i="8"/>
  <c r="H13" i="8" s="1"/>
  <c r="M12" i="8"/>
  <c r="G12" i="8"/>
  <c r="H12" i="8" s="1"/>
  <c r="M11" i="8"/>
  <c r="G11" i="8"/>
  <c r="H11" i="8" s="1"/>
  <c r="M10" i="8"/>
  <c r="G10" i="8"/>
  <c r="H10" i="8" s="1"/>
  <c r="M9" i="8"/>
  <c r="G9" i="8"/>
  <c r="H9" i="8" s="1"/>
  <c r="M8" i="8"/>
  <c r="G8" i="8"/>
  <c r="H8" i="8" s="1"/>
  <c r="G7" i="8"/>
  <c r="H7" i="8" s="1"/>
  <c r="G6" i="8"/>
  <c r="H6" i="8" s="1"/>
  <c r="H5" i="8"/>
  <c r="G5" i="8"/>
  <c r="G4" i="8"/>
  <c r="H4" i="8" s="1"/>
  <c r="G3" i="8"/>
  <c r="H3" i="8" s="1"/>
  <c r="M14" i="8" l="1"/>
  <c r="M13" i="8"/>
  <c r="J4" i="5"/>
  <c r="G2" i="2" l="1"/>
  <c r="C9" i="3" l="1"/>
  <c r="F9" i="3"/>
  <c r="F4" i="5" l="1"/>
  <c r="G4" i="5" s="1"/>
  <c r="H2" i="2"/>
  <c r="J5" i="5" l="1"/>
  <c r="J6" i="5"/>
  <c r="J7" i="5"/>
  <c r="J8" i="5"/>
  <c r="F5" i="5"/>
  <c r="F6" i="5"/>
  <c r="F7" i="5"/>
  <c r="G7" i="5" s="1"/>
  <c r="F8" i="5"/>
  <c r="G8" i="5" s="1"/>
  <c r="F9" i="5"/>
  <c r="F10" i="5"/>
  <c r="F11" i="5"/>
  <c r="G11" i="5" s="1"/>
  <c r="F12" i="5"/>
  <c r="F13" i="5"/>
  <c r="G13" i="5" s="1"/>
  <c r="F14" i="5"/>
  <c r="G14" i="5" s="1"/>
  <c r="F15" i="5"/>
  <c r="G15" i="5" s="1"/>
  <c r="F16" i="5"/>
  <c r="G16" i="5" s="1"/>
  <c r="F17" i="5"/>
  <c r="G17" i="5" s="1"/>
  <c r="F18" i="5"/>
  <c r="G18" i="5" s="1"/>
  <c r="F19" i="5"/>
  <c r="G19" i="5" s="1"/>
  <c r="F20" i="5"/>
  <c r="G20" i="5" s="1"/>
  <c r="F21" i="5"/>
  <c r="G21" i="5" s="1"/>
  <c r="F22" i="5"/>
  <c r="G22" i="5" s="1"/>
  <c r="F23" i="5"/>
  <c r="G23" i="5" s="1"/>
  <c r="F24" i="5"/>
  <c r="G24" i="5" s="1"/>
  <c r="F25" i="5"/>
  <c r="G25" i="5" s="1"/>
  <c r="F26" i="5"/>
  <c r="G26" i="5" s="1"/>
  <c r="F27" i="5"/>
  <c r="G27" i="5" s="1"/>
  <c r="F28" i="5"/>
  <c r="G28" i="5" s="1"/>
  <c r="F29" i="5"/>
  <c r="G29" i="5" s="1"/>
  <c r="F30" i="5"/>
  <c r="G30" i="5" s="1"/>
  <c r="F31" i="5"/>
  <c r="G31" i="5" s="1"/>
  <c r="F32" i="5"/>
  <c r="G32" i="5" s="1"/>
  <c r="F33" i="5"/>
  <c r="G33" i="5" s="1"/>
  <c r="F34" i="5"/>
  <c r="G34" i="5" s="1"/>
  <c r="F35" i="5"/>
  <c r="G35" i="5" s="1"/>
  <c r="F36" i="5"/>
  <c r="G36" i="5" s="1"/>
  <c r="F37" i="5"/>
  <c r="G37" i="5" s="1"/>
  <c r="F38" i="5"/>
  <c r="G38" i="5" s="1"/>
  <c r="F39" i="5"/>
  <c r="G39" i="5" s="1"/>
  <c r="F40" i="5"/>
  <c r="G40" i="5" s="1"/>
  <c r="F41" i="5"/>
  <c r="G41" i="5" s="1"/>
  <c r="F42" i="5"/>
  <c r="G42" i="5" s="1"/>
  <c r="F43" i="5"/>
  <c r="G43" i="5" s="1"/>
  <c r="F44" i="5"/>
  <c r="G44" i="5" s="1"/>
  <c r="F45" i="5"/>
  <c r="G45" i="5" s="1"/>
  <c r="F46" i="5"/>
  <c r="G46" i="5" s="1"/>
  <c r="F47" i="5"/>
  <c r="G47" i="5" s="1"/>
  <c r="F48" i="5"/>
  <c r="G48" i="5" s="1"/>
  <c r="F49" i="5"/>
  <c r="G49" i="5" s="1"/>
  <c r="F50" i="5"/>
  <c r="G50" i="5" s="1"/>
  <c r="F51" i="5"/>
  <c r="G51" i="5" s="1"/>
  <c r="F52" i="5"/>
  <c r="G52" i="5" s="1"/>
  <c r="F53" i="5"/>
  <c r="G53" i="5" s="1"/>
  <c r="G2" i="4"/>
  <c r="H2" i="4" s="1"/>
  <c r="G3" i="4"/>
  <c r="H3" i="4" s="1"/>
  <c r="G4" i="4"/>
  <c r="H4" i="4" s="1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40" i="4"/>
  <c r="H40" i="4" s="1"/>
  <c r="G41" i="4"/>
  <c r="H41" i="4" s="1"/>
  <c r="G42" i="4"/>
  <c r="H42" i="4" s="1"/>
  <c r="G43" i="4"/>
  <c r="H43" i="4" s="1"/>
  <c r="G44" i="4"/>
  <c r="H44" i="4" s="1"/>
  <c r="G45" i="4"/>
  <c r="H45" i="4" s="1"/>
  <c r="G46" i="4"/>
  <c r="H46" i="4" s="1"/>
  <c r="G47" i="4"/>
  <c r="H47" i="4" s="1"/>
  <c r="G48" i="4"/>
  <c r="H48" i="4" s="1"/>
  <c r="G49" i="4"/>
  <c r="H49" i="4" s="1"/>
  <c r="G50" i="4"/>
  <c r="H50" i="4" s="1"/>
  <c r="G51" i="4"/>
  <c r="H51" i="4" s="1"/>
  <c r="G52" i="4"/>
  <c r="H52" i="4" s="1"/>
  <c r="G53" i="4"/>
  <c r="H53" i="4" s="1"/>
  <c r="G54" i="4"/>
  <c r="H54" i="4" s="1"/>
  <c r="G55" i="4"/>
  <c r="H55" i="4" s="1"/>
  <c r="G56" i="4"/>
  <c r="H56" i="4" s="1"/>
  <c r="G57" i="4"/>
  <c r="H57" i="4" s="1"/>
  <c r="G58" i="4"/>
  <c r="H58" i="4" s="1"/>
  <c r="G59" i="4"/>
  <c r="H59" i="4" s="1"/>
  <c r="G60" i="4"/>
  <c r="H60" i="4" s="1"/>
  <c r="G61" i="4"/>
  <c r="H61" i="4" s="1"/>
  <c r="G62" i="4"/>
  <c r="H62" i="4" s="1"/>
  <c r="G63" i="4"/>
  <c r="H63" i="4" s="1"/>
  <c r="G64" i="4"/>
  <c r="H64" i="4" s="1"/>
  <c r="G65" i="4"/>
  <c r="H65" i="4" s="1"/>
  <c r="G66" i="4"/>
  <c r="H66" i="4" s="1"/>
  <c r="G67" i="4"/>
  <c r="H67" i="4" s="1"/>
  <c r="G68" i="4"/>
  <c r="H68" i="4" s="1"/>
  <c r="G69" i="4"/>
  <c r="H69" i="4" s="1"/>
  <c r="G70" i="4"/>
  <c r="H70" i="4" s="1"/>
  <c r="G71" i="4"/>
  <c r="H71" i="4" s="1"/>
  <c r="G72" i="4"/>
  <c r="H72" i="4" s="1"/>
  <c r="G73" i="4"/>
  <c r="H73" i="4" s="1"/>
  <c r="G74" i="4"/>
  <c r="H74" i="4" s="1"/>
  <c r="G75" i="4"/>
  <c r="H75" i="4" s="1"/>
  <c r="G76" i="4"/>
  <c r="H76" i="4" s="1"/>
  <c r="G77" i="4"/>
  <c r="H77" i="4" s="1"/>
  <c r="G78" i="4"/>
  <c r="H78" i="4" s="1"/>
  <c r="G79" i="4"/>
  <c r="H79" i="4" s="1"/>
  <c r="G80" i="4"/>
  <c r="H80" i="4" s="1"/>
  <c r="G81" i="4"/>
  <c r="H81" i="4" s="1"/>
  <c r="G82" i="4"/>
  <c r="H82" i="4" s="1"/>
  <c r="G83" i="4"/>
  <c r="H83" i="4" s="1"/>
  <c r="G84" i="4"/>
  <c r="H84" i="4" s="1"/>
  <c r="G85" i="4"/>
  <c r="H85" i="4" s="1"/>
  <c r="G86" i="4"/>
  <c r="H86" i="4" s="1"/>
  <c r="G87" i="4"/>
  <c r="H87" i="4" s="1"/>
  <c r="G88" i="4"/>
  <c r="H88" i="4" s="1"/>
  <c r="G89" i="4"/>
  <c r="H89" i="4" s="1"/>
  <c r="G90" i="4"/>
  <c r="H90" i="4" s="1"/>
  <c r="G91" i="4"/>
  <c r="H91" i="4" s="1"/>
  <c r="G92" i="4"/>
  <c r="H92" i="4" s="1"/>
  <c r="G93" i="4"/>
  <c r="H93" i="4" s="1"/>
  <c r="G94" i="4"/>
  <c r="H94" i="4" s="1"/>
  <c r="G95" i="4"/>
  <c r="H95" i="4" s="1"/>
  <c r="G96" i="4"/>
  <c r="H96" i="4" s="1"/>
  <c r="G97" i="4"/>
  <c r="H97" i="4" s="1"/>
  <c r="G98" i="4"/>
  <c r="H98" i="4" s="1"/>
  <c r="G99" i="4"/>
  <c r="H99" i="4" s="1"/>
  <c r="G100" i="4"/>
  <c r="H100" i="4" s="1"/>
  <c r="G101" i="4"/>
  <c r="H101" i="4" s="1"/>
  <c r="G102" i="4"/>
  <c r="H102" i="4" s="1"/>
  <c r="G103" i="4"/>
  <c r="H103" i="4" s="1"/>
  <c r="G104" i="4"/>
  <c r="H104" i="4" s="1"/>
  <c r="G105" i="4"/>
  <c r="H105" i="4" s="1"/>
  <c r="G106" i="4"/>
  <c r="H106" i="4" s="1"/>
  <c r="G107" i="4"/>
  <c r="H107" i="4" s="1"/>
  <c r="G108" i="4"/>
  <c r="H108" i="4" s="1"/>
  <c r="G109" i="4"/>
  <c r="H109" i="4" s="1"/>
  <c r="G110" i="4"/>
  <c r="H110" i="4" s="1"/>
  <c r="G111" i="4"/>
  <c r="H111" i="4" s="1"/>
  <c r="G112" i="4"/>
  <c r="H112" i="4" s="1"/>
  <c r="G113" i="4"/>
  <c r="H113" i="4" s="1"/>
  <c r="G114" i="4"/>
  <c r="H114" i="4" s="1"/>
  <c r="G115" i="4"/>
  <c r="H115" i="4" s="1"/>
  <c r="G116" i="4"/>
  <c r="H116" i="4" s="1"/>
  <c r="G117" i="4"/>
  <c r="H117" i="4" s="1"/>
  <c r="G118" i="4"/>
  <c r="H118" i="4" s="1"/>
  <c r="G119" i="4"/>
  <c r="H119" i="4" s="1"/>
  <c r="G120" i="4"/>
  <c r="H120" i="4" s="1"/>
  <c r="G121" i="4"/>
  <c r="H121" i="4" s="1"/>
  <c r="G122" i="4"/>
  <c r="H122" i="4" s="1"/>
  <c r="G123" i="4"/>
  <c r="H123" i="4" s="1"/>
  <c r="G124" i="4"/>
  <c r="H124" i="4" s="1"/>
  <c r="G125" i="4"/>
  <c r="H125" i="4" s="1"/>
  <c r="G126" i="4"/>
  <c r="H126" i="4" s="1"/>
  <c r="G127" i="4"/>
  <c r="H127" i="4" s="1"/>
  <c r="G128" i="4"/>
  <c r="H128" i="4" s="1"/>
  <c r="G129" i="4"/>
  <c r="H129" i="4" s="1"/>
  <c r="G130" i="4"/>
  <c r="H130" i="4" s="1"/>
  <c r="G131" i="4"/>
  <c r="H131" i="4" s="1"/>
  <c r="G132" i="4"/>
  <c r="H132" i="4" s="1"/>
  <c r="G133" i="4"/>
  <c r="H133" i="4" s="1"/>
  <c r="G134" i="4"/>
  <c r="H134" i="4" s="1"/>
  <c r="G135" i="4"/>
  <c r="H135" i="4" s="1"/>
  <c r="G136" i="4"/>
  <c r="H136" i="4" s="1"/>
  <c r="G110" i="2"/>
  <c r="H110" i="2" s="1"/>
  <c r="G121" i="2"/>
  <c r="H121" i="2" s="1"/>
  <c r="G99" i="2"/>
  <c r="H99" i="2" s="1"/>
  <c r="G111" i="2"/>
  <c r="H111" i="2" s="1"/>
  <c r="G123" i="2"/>
  <c r="H123" i="2" s="1"/>
  <c r="G122" i="2"/>
  <c r="H122" i="2" s="1"/>
  <c r="G144" i="2"/>
  <c r="H144" i="2" s="1"/>
  <c r="G112" i="2"/>
  <c r="H112" i="2" s="1"/>
  <c r="G65" i="2"/>
  <c r="H65" i="2" s="1"/>
  <c r="G100" i="2"/>
  <c r="H100" i="2" s="1"/>
  <c r="G124" i="2"/>
  <c r="H124" i="2" s="1"/>
  <c r="G137" i="2"/>
  <c r="H137" i="2" s="1"/>
  <c r="G10" i="2"/>
  <c r="H10" i="2" s="1"/>
  <c r="G47" i="2"/>
  <c r="H47" i="2" s="1"/>
  <c r="G26" i="2"/>
  <c r="H26" i="2" s="1"/>
  <c r="G11" i="2"/>
  <c r="H11" i="2" s="1"/>
  <c r="G80" i="2"/>
  <c r="H80" i="2" s="1"/>
  <c r="G126" i="2"/>
  <c r="H126" i="2" s="1"/>
  <c r="G12" i="2"/>
  <c r="H12" i="2" s="1"/>
  <c r="G71" i="2"/>
  <c r="H71" i="2" s="1"/>
  <c r="G81" i="2"/>
  <c r="H81" i="2" s="1"/>
  <c r="G3" i="2"/>
  <c r="G89" i="2"/>
  <c r="H89" i="2" s="1"/>
  <c r="G27" i="2"/>
  <c r="H27" i="2" s="1"/>
  <c r="G82" i="2"/>
  <c r="H82" i="2" s="1"/>
  <c r="G125" i="2"/>
  <c r="H125" i="2" s="1"/>
  <c r="G39" i="2"/>
  <c r="H39" i="2" s="1"/>
  <c r="G59" i="2"/>
  <c r="H59" i="2" s="1"/>
  <c r="G101" i="2"/>
  <c r="H101" i="2" s="1"/>
  <c r="G113" i="2"/>
  <c r="H113" i="2" s="1"/>
  <c r="G138" i="2"/>
  <c r="H138" i="2" s="1"/>
  <c r="G28" i="2"/>
  <c r="H28" i="2" s="1"/>
  <c r="G48" i="2"/>
  <c r="H48" i="2" s="1"/>
  <c r="G60" i="2"/>
  <c r="H60" i="2" s="1"/>
  <c r="G40" i="2"/>
  <c r="H40" i="2" s="1"/>
  <c r="G90" i="2"/>
  <c r="H90" i="2" s="1"/>
  <c r="G61" i="2"/>
  <c r="H61" i="2" s="1"/>
  <c r="G13" i="2"/>
  <c r="H13" i="2" s="1"/>
  <c r="G66" i="2"/>
  <c r="H66" i="2" s="1"/>
  <c r="G72" i="2"/>
  <c r="H72" i="2" s="1"/>
  <c r="G62" i="2"/>
  <c r="H62" i="2" s="1"/>
  <c r="G4" i="2"/>
  <c r="H4" i="2" s="1"/>
  <c r="G29" i="2"/>
  <c r="H29" i="2" s="1"/>
  <c r="G63" i="2"/>
  <c r="H63" i="2" s="1"/>
  <c r="G145" i="2"/>
  <c r="H145" i="2" s="1"/>
  <c r="G127" i="2"/>
  <c r="H127" i="2" s="1"/>
  <c r="G14" i="2"/>
  <c r="H14" i="2" s="1"/>
  <c r="G30" i="2"/>
  <c r="H30" i="2" s="1"/>
  <c r="G67" i="2"/>
  <c r="H67" i="2" s="1"/>
  <c r="G49" i="2"/>
  <c r="H49" i="2" s="1"/>
  <c r="G50" i="2"/>
  <c r="H50" i="2" s="1"/>
  <c r="G102" i="2"/>
  <c r="H102" i="2" s="1"/>
  <c r="G114" i="2"/>
  <c r="H114" i="2" s="1"/>
  <c r="G15" i="2"/>
  <c r="H15" i="2" s="1"/>
  <c r="G115" i="2"/>
  <c r="H115" i="2" s="1"/>
  <c r="G128" i="2"/>
  <c r="H128" i="2" s="1"/>
  <c r="G140" i="2"/>
  <c r="H140" i="2" s="1"/>
  <c r="G41" i="2"/>
  <c r="H41" i="2" s="1"/>
  <c r="G5" i="2"/>
  <c r="H5" i="2" s="1"/>
  <c r="G116" i="2"/>
  <c r="H116" i="2" s="1"/>
  <c r="G91" i="2"/>
  <c r="H91" i="2" s="1"/>
  <c r="G146" i="2"/>
  <c r="H146" i="2" s="1"/>
  <c r="G68" i="2"/>
  <c r="H68" i="2" s="1"/>
  <c r="G83" i="2"/>
  <c r="H83" i="2" s="1"/>
  <c r="G42" i="2"/>
  <c r="H42" i="2" s="1"/>
  <c r="G32" i="2"/>
  <c r="H32" i="2" s="1"/>
  <c r="G43" i="2"/>
  <c r="H43" i="2" s="1"/>
  <c r="G64" i="2"/>
  <c r="H64" i="2" s="1"/>
  <c r="G84" i="2"/>
  <c r="H84" i="2" s="1"/>
  <c r="G16" i="2"/>
  <c r="H16" i="2" s="1"/>
  <c r="G147" i="2"/>
  <c r="H147" i="2" s="1"/>
  <c r="G17" i="2"/>
  <c r="H17" i="2" s="1"/>
  <c r="G74" i="2"/>
  <c r="H74" i="2" s="1"/>
  <c r="G33" i="2"/>
  <c r="H33" i="2" s="1"/>
  <c r="G92" i="2"/>
  <c r="H92" i="2" s="1"/>
  <c r="G51" i="2"/>
  <c r="H51" i="2" s="1"/>
  <c r="G103" i="2"/>
  <c r="H103" i="2" s="1"/>
  <c r="G130" i="2"/>
  <c r="H130" i="2" s="1"/>
  <c r="G104" i="2"/>
  <c r="H104" i="2" s="1"/>
  <c r="G52" i="2"/>
  <c r="H52" i="2" s="1"/>
  <c r="G131" i="2"/>
  <c r="H131" i="2" s="1"/>
  <c r="G148" i="2"/>
  <c r="H148" i="2" s="1"/>
  <c r="G75" i="2"/>
  <c r="H75" i="2" s="1"/>
  <c r="G129" i="2"/>
  <c r="H129" i="2" s="1"/>
  <c r="G76" i="2"/>
  <c r="H76" i="2" s="1"/>
  <c r="G34" i="2"/>
  <c r="H34" i="2" s="1"/>
  <c r="G18" i="2"/>
  <c r="H18" i="2" s="1"/>
  <c r="G20" i="2"/>
  <c r="H20" i="2" s="1"/>
  <c r="G105" i="2"/>
  <c r="H105" i="2" s="1"/>
  <c r="G85" i="2"/>
  <c r="H85" i="2" s="1"/>
  <c r="G19" i="2"/>
  <c r="H19" i="2" s="1"/>
  <c r="G69" i="2"/>
  <c r="H69" i="2" s="1"/>
  <c r="G117" i="2"/>
  <c r="H117" i="2" s="1"/>
  <c r="G93" i="2"/>
  <c r="H93" i="2" s="1"/>
  <c r="G132" i="2"/>
  <c r="H132" i="2" s="1"/>
  <c r="G86" i="2"/>
  <c r="H86" i="2" s="1"/>
  <c r="G133" i="2"/>
  <c r="H133" i="2" s="1"/>
  <c r="G77" i="2"/>
  <c r="H77" i="2" s="1"/>
  <c r="G21" i="2"/>
  <c r="H21" i="2" s="1"/>
  <c r="G6" i="2"/>
  <c r="H6" i="2" s="1"/>
  <c r="G106" i="2"/>
  <c r="H106" i="2" s="1"/>
  <c r="G35" i="2"/>
  <c r="H35" i="2" s="1"/>
  <c r="G7" i="2"/>
  <c r="H7" i="2" s="1"/>
  <c r="G141" i="2"/>
  <c r="H141" i="2" s="1"/>
  <c r="G22" i="2"/>
  <c r="H22" i="2" s="1"/>
  <c r="G36" i="2"/>
  <c r="H36" i="2" s="1"/>
  <c r="G8" i="2"/>
  <c r="H8" i="2" s="1"/>
  <c r="G142" i="2"/>
  <c r="H142" i="2" s="1"/>
  <c r="G94" i="2"/>
  <c r="H94" i="2" s="1"/>
  <c r="G149" i="2"/>
  <c r="H149" i="2" s="1"/>
  <c r="G78" i="2"/>
  <c r="H78" i="2" s="1"/>
  <c r="G37" i="2"/>
  <c r="H37" i="2" s="1"/>
  <c r="G107" i="2"/>
  <c r="H107" i="2" s="1"/>
  <c r="G44" i="2"/>
  <c r="H44" i="2" s="1"/>
  <c r="G87" i="2"/>
  <c r="H87" i="2" s="1"/>
  <c r="G79" i="2"/>
  <c r="H79" i="2" s="1"/>
  <c r="G53" i="2"/>
  <c r="H53" i="2" s="1"/>
  <c r="G54" i="2"/>
  <c r="H54" i="2" s="1"/>
  <c r="G95" i="2"/>
  <c r="H95" i="2" s="1"/>
  <c r="G23" i="2"/>
  <c r="H23" i="2" s="1"/>
  <c r="G38" i="2"/>
  <c r="H38" i="2" s="1"/>
  <c r="G134" i="2"/>
  <c r="H134" i="2" s="1"/>
  <c r="G118" i="2"/>
  <c r="H118" i="2" s="1"/>
  <c r="G24" i="2"/>
  <c r="H24" i="2" s="1"/>
  <c r="G88" i="2"/>
  <c r="H88" i="2" s="1"/>
  <c r="G45" i="2"/>
  <c r="H45" i="2" s="1"/>
  <c r="G108" i="2"/>
  <c r="H108" i="2" s="1"/>
  <c r="G55" i="2"/>
  <c r="H55" i="2" s="1"/>
  <c r="G56" i="2"/>
  <c r="H56" i="2" s="1"/>
  <c r="G9" i="2"/>
  <c r="H9" i="2" s="1"/>
  <c r="G57" i="2"/>
  <c r="H57" i="2" s="1"/>
  <c r="G135" i="2"/>
  <c r="H135" i="2" s="1"/>
  <c r="G70" i="2"/>
  <c r="H70" i="2" s="1"/>
  <c r="G119" i="2"/>
  <c r="H119" i="2" s="1"/>
  <c r="G58" i="2"/>
  <c r="H58" i="2" s="1"/>
  <c r="G150" i="2"/>
  <c r="H150" i="2" s="1"/>
  <c r="G97" i="2"/>
  <c r="H97" i="2" s="1"/>
  <c r="G98" i="2"/>
  <c r="H98" i="2" s="1"/>
  <c r="G143" i="2"/>
  <c r="H143" i="2" s="1"/>
  <c r="G96" i="2"/>
  <c r="H96" i="2" s="1"/>
  <c r="G136" i="2"/>
  <c r="H136" i="2" s="1"/>
  <c r="G151" i="2"/>
  <c r="H151" i="2" s="1"/>
  <c r="G120" i="2"/>
  <c r="H120" i="2" s="1"/>
  <c r="G25" i="2"/>
  <c r="H25" i="2" s="1"/>
  <c r="G46" i="2"/>
  <c r="H46" i="2" s="1"/>
  <c r="G139" i="2"/>
  <c r="H139" i="2" s="1"/>
  <c r="G31" i="2"/>
  <c r="H31" i="2" s="1"/>
  <c r="G73" i="2"/>
  <c r="H73" i="2" s="1"/>
  <c r="G109" i="2"/>
  <c r="H109" i="2" s="1"/>
  <c r="N4" i="5" l="1"/>
  <c r="L4" i="5"/>
  <c r="H3" i="2"/>
  <c r="M3" i="2"/>
  <c r="N6" i="5"/>
  <c r="N5" i="5"/>
  <c r="G10" i="5"/>
  <c r="G6" i="5"/>
  <c r="L6" i="5"/>
  <c r="N7" i="5"/>
  <c r="G9" i="5"/>
  <c r="G5" i="5"/>
  <c r="L5" i="5"/>
  <c r="N8" i="5"/>
  <c r="G12" i="5"/>
  <c r="L8" i="5"/>
  <c r="L7" i="5"/>
  <c r="K5" i="2"/>
  <c r="K3" i="2"/>
  <c r="M4" i="2"/>
  <c r="K4" i="2"/>
  <c r="M5" i="2"/>
  <c r="G137" i="4"/>
  <c r="H137" i="4" s="1"/>
  <c r="G138" i="4"/>
  <c r="H138" i="4" s="1"/>
  <c r="G139" i="4"/>
  <c r="H139" i="4" s="1"/>
  <c r="G140" i="4"/>
  <c r="H140" i="4" s="1"/>
  <c r="G141" i="4"/>
  <c r="H141" i="4" s="1"/>
  <c r="G142" i="4"/>
  <c r="H142" i="4" s="1"/>
  <c r="G143" i="4"/>
  <c r="H143" i="4" s="1"/>
  <c r="G144" i="4"/>
  <c r="H144" i="4" s="1"/>
  <c r="G145" i="4"/>
  <c r="H145" i="4" s="1"/>
  <c r="G146" i="4"/>
  <c r="H146" i="4" s="1"/>
  <c r="G147" i="4"/>
  <c r="H147" i="4" s="1"/>
  <c r="G148" i="4"/>
  <c r="H148" i="4" s="1"/>
  <c r="G149" i="4"/>
  <c r="G150" i="4"/>
  <c r="G151" i="4"/>
  <c r="K4" i="5" l="1"/>
  <c r="M4" i="5"/>
  <c r="O4" i="5"/>
  <c r="M5" i="5"/>
  <c r="K5" i="5"/>
  <c r="K6" i="5"/>
  <c r="M6" i="5"/>
  <c r="O5" i="5"/>
  <c r="O8" i="5"/>
  <c r="O7" i="5"/>
  <c r="O6" i="5"/>
  <c r="K8" i="5"/>
  <c r="M8" i="5"/>
  <c r="K7" i="5"/>
  <c r="M7" i="5"/>
  <c r="H150" i="4"/>
  <c r="H151" i="4"/>
  <c r="H149" i="4"/>
</calcChain>
</file>

<file path=xl/sharedStrings.xml><?xml version="1.0" encoding="utf-8"?>
<sst xmlns="http://schemas.openxmlformats.org/spreadsheetml/2006/main" count="1648" uniqueCount="536">
  <si>
    <t>Número de matrícula</t>
  </si>
  <si>
    <t>São Paulo</t>
  </si>
  <si>
    <t>Rio de Janeiro</t>
  </si>
  <si>
    <t>Abraão Imbassaí</t>
  </si>
  <si>
    <t>Amílcar Portela</t>
  </si>
  <si>
    <t>Andreia González</t>
  </si>
  <si>
    <t>Andreia Holanda</t>
  </si>
  <si>
    <t>Andreoleto Cardim</t>
  </si>
  <si>
    <t>Antónia Portela</t>
  </si>
  <si>
    <t>Antônia Cascais</t>
  </si>
  <si>
    <t>Armindo Canedo</t>
  </si>
  <si>
    <t>Artur Ornellas</t>
  </si>
  <si>
    <t>Artur Perdigão</t>
  </si>
  <si>
    <t>Asi Barrocas</t>
  </si>
  <si>
    <t>Barnabé Linares</t>
  </si>
  <si>
    <t>Bartolomeu Dâmaso</t>
  </si>
  <si>
    <t>Belmifer Corte-Real</t>
  </si>
  <si>
    <t>Bernardete Camello</t>
  </si>
  <si>
    <t>Blasco Mattozo</t>
  </si>
  <si>
    <t>Blasco Ourique</t>
  </si>
  <si>
    <t>Carine Quintanilla</t>
  </si>
  <si>
    <t>Carminda Mattozo</t>
  </si>
  <si>
    <t>Caubi Souza</t>
  </si>
  <si>
    <t>Cauê Pardo</t>
  </si>
  <si>
    <t>Caím Higuera</t>
  </si>
  <si>
    <t>Celestino Aquino</t>
  </si>
  <si>
    <t>Cláudia Belo</t>
  </si>
  <si>
    <t>Corina Carijó</t>
  </si>
  <si>
    <t>Cristiano Freyre</t>
  </si>
  <si>
    <t>Custódio Gouvêa</t>
  </si>
  <si>
    <t>Cássia Valentim</t>
  </si>
  <si>
    <t>Cássio Castaño</t>
  </si>
  <si>
    <t>Danilo Galvão</t>
  </si>
  <si>
    <t>Delfim Candeias</t>
  </si>
  <si>
    <t>Derli Portugal</t>
  </si>
  <si>
    <t>Dinis Cerqueira</t>
  </si>
  <si>
    <t>Diogo Júdice</t>
  </si>
  <si>
    <t>Dirceu Coito</t>
  </si>
  <si>
    <t>Dirceu Guzmán</t>
  </si>
  <si>
    <t>Domingas Guedella</t>
  </si>
  <si>
    <t>Domingos Lameirinhas</t>
  </si>
  <si>
    <t>Domingos Valadares</t>
  </si>
  <si>
    <t>Donata Ribeiro</t>
  </si>
  <si>
    <t>Doroteia Becerril</t>
  </si>
  <si>
    <t>Doroteia Natal</t>
  </si>
  <si>
    <t>Elia Murtinho</t>
  </si>
  <si>
    <t>Elia Varanda</t>
  </si>
  <si>
    <t>Emília Guaraciaba</t>
  </si>
  <si>
    <t>Eudes Pino</t>
  </si>
  <si>
    <t>Eurico Jatobá</t>
  </si>
  <si>
    <t>Evaristo Doutel</t>
  </si>
  <si>
    <t>Ezequiel Alcoforado</t>
  </si>
  <si>
    <t>Fausto Braz</t>
  </si>
  <si>
    <t>Felisbela Villégas</t>
  </si>
  <si>
    <t>Felícia Enríquez</t>
  </si>
  <si>
    <t>Fernanda Cidreira</t>
  </si>
  <si>
    <t>Filipa Bulhão</t>
  </si>
  <si>
    <t>Flora Brás</t>
  </si>
  <si>
    <t>Flora Girão</t>
  </si>
  <si>
    <t>Floriano Ferrera</t>
  </si>
  <si>
    <t>Frederico Castillo</t>
  </si>
  <si>
    <t>Fátima Rebello</t>
  </si>
  <si>
    <t>Glória Quinterno</t>
  </si>
  <si>
    <t>Guilherme Leiria</t>
  </si>
  <si>
    <t>Ilma Estévez</t>
  </si>
  <si>
    <t>Inaiá Castel-Branco</t>
  </si>
  <si>
    <t>Inácio Miranda</t>
  </si>
  <si>
    <t>Isaura Guimarães</t>
  </si>
  <si>
    <t>Jacinta Homem</t>
  </si>
  <si>
    <t>Jacinta Vilanova</t>
  </si>
  <si>
    <t>Jacir Méndez</t>
  </si>
  <si>
    <t>Joaquim Azenha</t>
  </si>
  <si>
    <t>Joaquim Frois</t>
  </si>
  <si>
    <t>Joaquina Lobato</t>
  </si>
  <si>
    <t>Joel Roriz</t>
  </si>
  <si>
    <t>Jorge Jesus</t>
  </si>
  <si>
    <t>José Cachão</t>
  </si>
  <si>
    <t>José Lozada</t>
  </si>
  <si>
    <t>Leonilde Ávila</t>
  </si>
  <si>
    <t>Leonir Afonso</t>
  </si>
  <si>
    <t>Lopo Costa</t>
  </si>
  <si>
    <t>Lourenço Tévez</t>
  </si>
  <si>
    <t>Lua Fogassa</t>
  </si>
  <si>
    <t>Lua Quadros</t>
  </si>
  <si>
    <t>Luciano Bethecourt</t>
  </si>
  <si>
    <t>Luzia Guedella</t>
  </si>
  <si>
    <t>Luís Vilaça</t>
  </si>
  <si>
    <t>Luísa Valiente</t>
  </si>
  <si>
    <t>Lídia Rodríguez</t>
  </si>
  <si>
    <t>Mamede Norões</t>
  </si>
  <si>
    <t>Manuela Corte-Real</t>
  </si>
  <si>
    <t>Marcela Otero</t>
  </si>
  <si>
    <t>Margarida Cervera</t>
  </si>
  <si>
    <t>Micael Fraga</t>
  </si>
  <si>
    <t>Micael Vilar</t>
  </si>
  <si>
    <t>Márcio Velázquez</t>
  </si>
  <si>
    <t>Nelson Ramires</t>
  </si>
  <si>
    <t>Nicolau Mont'Alverne</t>
  </si>
  <si>
    <t>Nilza Pádua</t>
  </si>
  <si>
    <t>Noêmia   Paiacã</t>
  </si>
  <si>
    <t>Palo Cipriano</t>
  </si>
  <si>
    <t>Paula Bencatel</t>
  </si>
  <si>
    <t>Paulino Quiroga</t>
  </si>
  <si>
    <t>Penélope Cyrne</t>
  </si>
  <si>
    <t>Penélope Vidal</t>
  </si>
  <si>
    <t>Plínio Caldera</t>
  </si>
  <si>
    <t>Poliana Castillo</t>
  </si>
  <si>
    <t>Querubina Alcoforado</t>
  </si>
  <si>
    <t>Querubina Leal</t>
  </si>
  <si>
    <t>Quévin Buenaventura</t>
  </si>
  <si>
    <t>Rafael Carvalhais</t>
  </si>
  <si>
    <t>Rogério Sousa</t>
  </si>
  <si>
    <t>Romano Varejão</t>
  </si>
  <si>
    <t>Roque Jordão</t>
  </si>
  <si>
    <t>Roquita Pontes</t>
  </si>
  <si>
    <t>Rosana Almeida</t>
  </si>
  <si>
    <t>Rosana Boga</t>
  </si>
  <si>
    <t>Rufus Fialho</t>
  </si>
  <si>
    <t>Rute Espartero</t>
  </si>
  <si>
    <t>Rúben Marins</t>
  </si>
  <si>
    <t>Sabina Bezerril</t>
  </si>
  <si>
    <t>Sandra Távora</t>
  </si>
  <si>
    <t>Santiago Aguiar</t>
  </si>
  <si>
    <t>Sara Rivero</t>
  </si>
  <si>
    <t>Sebastião Ramallo</t>
  </si>
  <si>
    <t>Silvano Carballo</t>
  </si>
  <si>
    <t>Siquenique Roriz</t>
  </si>
  <si>
    <t>Sônia ou Sonia   Botelho</t>
  </si>
  <si>
    <t>Tatiana Ferreira</t>
  </si>
  <si>
    <t>Teodorico Beserra</t>
  </si>
  <si>
    <t>Teresa Landim</t>
  </si>
  <si>
    <t>Tibúrcio Nunes</t>
  </si>
  <si>
    <t>Tomásia Farinha</t>
  </si>
  <si>
    <t>Ubaldo Holanda</t>
  </si>
  <si>
    <t>Ubirajara Clementino</t>
  </si>
  <si>
    <t>Ulrico Carvajal</t>
  </si>
  <si>
    <t>Valentim Caldera</t>
  </si>
  <si>
    <t>Vanda Canário</t>
  </si>
  <si>
    <t>Vanessa Cerveira</t>
  </si>
  <si>
    <t>Verônica   Seabra</t>
  </si>
  <si>
    <t>Violeta Vicario</t>
  </si>
  <si>
    <t>Virgílio Lucas</t>
  </si>
  <si>
    <t>Viriato Collaço</t>
  </si>
  <si>
    <t>Viviana Moreno</t>
  </si>
  <si>
    <t>Vânia Queirós</t>
  </si>
  <si>
    <t>Xico Amarante</t>
  </si>
  <si>
    <t>Xico Hierro</t>
  </si>
  <si>
    <t>Xisto Telles</t>
  </si>
  <si>
    <t>Zara Alencastre</t>
  </si>
  <si>
    <t>Zilda Fagundes</t>
  </si>
  <si>
    <t>Énia Casqueira</t>
  </si>
  <si>
    <t>Ítala Antúnez</t>
  </si>
  <si>
    <t>Ítalo Bivar</t>
  </si>
  <si>
    <t>Aluno(a)</t>
  </si>
  <si>
    <t>Curso</t>
  </si>
  <si>
    <t>Nota 1</t>
  </si>
  <si>
    <t>Nota 2</t>
  </si>
  <si>
    <t>Situação Final</t>
  </si>
  <si>
    <t>T</t>
  </si>
  <si>
    <t/>
  </si>
  <si>
    <t>Nota final</t>
  </si>
  <si>
    <t>Prova substitutiva</t>
  </si>
  <si>
    <t>Água saturada: tabela em função da temperatura</t>
  </si>
  <si>
    <t>Temperatura</t>
  </si>
  <si>
    <t>Pressão</t>
  </si>
  <si>
    <t>°C</t>
  </si>
  <si>
    <t>kPa</t>
  </si>
  <si>
    <t>P</t>
  </si>
  <si>
    <t>EPR</t>
  </si>
  <si>
    <t>CAT</t>
  </si>
  <si>
    <t>EME</t>
  </si>
  <si>
    <t>EEL</t>
  </si>
  <si>
    <t>ECI</t>
  </si>
  <si>
    <t>EMT</t>
  </si>
  <si>
    <t>EEN</t>
  </si>
  <si>
    <t>EMA</t>
  </si>
  <si>
    <t>EAM</t>
  </si>
  <si>
    <t>EHD</t>
  </si>
  <si>
    <t>EQI</t>
  </si>
  <si>
    <t>ELT</t>
  </si>
  <si>
    <t>ECA</t>
  </si>
  <si>
    <t>ECO</t>
  </si>
  <si>
    <t>EBP</t>
  </si>
  <si>
    <t>AUTO ESCOLA AUTONOMIA</t>
  </si>
  <si>
    <t>ALUNO</t>
  </si>
  <si>
    <t>CPF</t>
  </si>
  <si>
    <t>INSTRUTOR</t>
  </si>
  <si>
    <t>PONTOS PERDIDOS NA BALIZA</t>
  </si>
  <si>
    <t>PONTOS PERDIDOS NO PERCURSO</t>
  </si>
  <si>
    <t>TOTAL DE PONTOS PERDIDOS</t>
  </si>
  <si>
    <t>SITUAÇÃO DO ALUNO</t>
  </si>
  <si>
    <t>QUANTIDADE TOTAL DE ALUNOS</t>
  </si>
  <si>
    <t>QUANTIDADE DE ALUNOS APROVADOS</t>
  </si>
  <si>
    <t>TOTAL DE PONTOS PERDIDOS PELOS ALUNOS</t>
  </si>
  <si>
    <t>TOTAL DE PONTOS PERDIDOS PELOS ALUNOS APROVADOS</t>
  </si>
  <si>
    <t>MÉDIA DE PONTOS PERDIDOS PELOS ALUNOS</t>
  </si>
  <si>
    <t>MÉDIA DE PONTOS PERDIDOS PELOS ALUNOS APROVADOS</t>
  </si>
  <si>
    <t>VICTOR HENRIQUE SIQUEIRA DA SILVA</t>
  </si>
  <si>
    <t>530.267.052-68</t>
  </si>
  <si>
    <t>MARIA QUITÉRIA DE JESUS MEDEIROS</t>
  </si>
  <si>
    <t>LUÍS LOPES</t>
  </si>
  <si>
    <t>MAISA RODRIGUES DE CARVALHO SOUTO</t>
  </si>
  <si>
    <t>929.787.892-04</t>
  </si>
  <si>
    <t>VICTOR BRANDAO FERNANDES</t>
  </si>
  <si>
    <t>315.333.978-30</t>
  </si>
  <si>
    <t>IRINEU EVANGELISTA DE SOUZA</t>
  </si>
  <si>
    <t>GETULIO HIGASHI DE SOUZA</t>
  </si>
  <si>
    <t>883.757.222-00</t>
  </si>
  <si>
    <t>ROBERTO LANDELL DE MOURA</t>
  </si>
  <si>
    <t>GLEICIANE MORATO DE OLIVEIRA TURRI</t>
  </si>
  <si>
    <t>727.069.022-72</t>
  </si>
  <si>
    <t>EDWIGES MARIA BECKER</t>
  </si>
  <si>
    <t>HELENA ALVES PAIVA AMARAL</t>
  </si>
  <si>
    <t>758.217.702-97</t>
  </si>
  <si>
    <t>SAMARA RODRIGUES MACHADO</t>
  </si>
  <si>
    <t>954.757.702-63</t>
  </si>
  <si>
    <t>DANIELA OLIVEIRA DE ALMEIDA</t>
  </si>
  <si>
    <t>999.209.212-20</t>
  </si>
  <si>
    <t>CAMILA MACHADO DE ALMEIDA</t>
  </si>
  <si>
    <t xml:space="preserve"> 921.103.042-00</t>
  </si>
  <si>
    <t>FRANCIELE CRISTINA DE OLIVEIRA</t>
  </si>
  <si>
    <t>003.971.182-01</t>
  </si>
  <si>
    <t>PEDRO AUGUSTO RAMOS GUERRA</t>
  </si>
  <si>
    <t>813.697.602-30</t>
  </si>
  <si>
    <t>ARIANE BRANDINA BERNARDO</t>
  </si>
  <si>
    <t>929.769.802-68</t>
  </si>
  <si>
    <t>IRANI MENDES DE QUEIROZ FERNANDES</t>
  </si>
  <si>
    <t>408.315.582-53</t>
  </si>
  <si>
    <t>SOLANGE MARIA LOPES</t>
  </si>
  <si>
    <t>835.093.132-91</t>
  </si>
  <si>
    <t>MARCIA REGINA CRUZ</t>
  </si>
  <si>
    <t>007.060.232-85</t>
  </si>
  <si>
    <t>GUSTAVO ELIAS AMADOR</t>
  </si>
  <si>
    <t>625.593.382-20</t>
  </si>
  <si>
    <t>JOAQUIM JOSÉ DA SILVA XAVIER</t>
  </si>
  <si>
    <t>084.528.266-21</t>
  </si>
  <si>
    <t>OSWALDO CRUZ</t>
  </si>
  <si>
    <t>663.157.272-04</t>
  </si>
  <si>
    <t>JONAS MACIEL LEITE</t>
  </si>
  <si>
    <t>725.700.752-72</t>
  </si>
  <si>
    <t>DAVI LEITE</t>
  </si>
  <si>
    <t>654.728.372-00</t>
  </si>
  <si>
    <t xml:space="preserve">JOSÉ ALVES NETO </t>
  </si>
  <si>
    <t>906.583.022-72</t>
  </si>
  <si>
    <t>BENEDITO BATISTA DE OLIVEIRA</t>
  </si>
  <si>
    <t>683.829.952-68</t>
  </si>
  <si>
    <t>JOSÉ LEITE BASTOS</t>
  </si>
  <si>
    <t>408.622.242-68</t>
  </si>
  <si>
    <t>MARIA APARECIDA CUSTÓDIO DIAS</t>
  </si>
  <si>
    <t>570.962.442-04</t>
  </si>
  <si>
    <t>LÚCIO FLÁVIO FERREIRA DE OLIVEIRA</t>
  </si>
  <si>
    <t>831.481.592-68</t>
  </si>
  <si>
    <t>RAFAEL FERREIRA DE OLIVEIRA LEITE</t>
  </si>
  <si>
    <t>992.675.942-49</t>
  </si>
  <si>
    <t>RICARDO BATISTA VILELLA</t>
  </si>
  <si>
    <t>973.742.292-91</t>
  </si>
  <si>
    <t>CAIO DE SOUZA MENDES</t>
  </si>
  <si>
    <t>868.414.402-34</t>
  </si>
  <si>
    <t>JOÃO PAULO RODRIGUES</t>
  </si>
  <si>
    <t>759.116.632-87</t>
  </si>
  <si>
    <t>CAIO MACHADO</t>
  </si>
  <si>
    <t>607.941.192-04</t>
  </si>
  <si>
    <t>MARIA APARECIDA DOS SANTOS</t>
  </si>
  <si>
    <t>476.094.672-19</t>
  </si>
  <si>
    <t>RONALDO LUÍS NAZÁRIO DE LIMA</t>
  </si>
  <si>
    <t>422.411.972-20</t>
  </si>
  <si>
    <t>ÉDSON ARANTES DO NASCIMENTO</t>
  </si>
  <si>
    <t xml:space="preserve"> 770.642.912-15</t>
  </si>
  <si>
    <t>GISELLE ITIÉ</t>
  </si>
  <si>
    <t>701.325.182-87</t>
  </si>
  <si>
    <t>BRUNA MARQUEZINE</t>
  </si>
  <si>
    <t>408.509.942-68</t>
  </si>
  <si>
    <t>JOÃO PAULO AMARILDO</t>
  </si>
  <si>
    <t>983.248.532-00</t>
  </si>
  <si>
    <t>JOANA D'ARC DA SILVA</t>
  </si>
  <si>
    <t>008.387.432-18</t>
  </si>
  <si>
    <t>DULCE MARIA DE FÁTIMA</t>
  </si>
  <si>
    <t>961.269.652-72</t>
  </si>
  <si>
    <t>ALINE DE OLIVEIRA TEIXEIRA</t>
  </si>
  <si>
    <t>000.957.482-45</t>
  </si>
  <si>
    <t>NA BELA DE OIVEIRA LEITE</t>
  </si>
  <si>
    <t>977.112.412-91</t>
  </si>
  <si>
    <t>MARIA RITA LEITE OLIVEIRA</t>
  </si>
  <si>
    <t>608.328.942-49</t>
  </si>
  <si>
    <t>THEODOMIRO CARNEIRO SANTIAGO</t>
  </si>
  <si>
    <t>854.275.272-49</t>
  </si>
  <si>
    <t>YURI VAZ DE OLIVEIRA</t>
  </si>
  <si>
    <t>680.994.442-72</t>
  </si>
  <si>
    <t>CARLOS ALBERTO TORRES</t>
  </si>
  <si>
    <t>066.942.839-62</t>
  </si>
  <si>
    <t>JOANA CAMILA BERNARDES</t>
  </si>
  <si>
    <t>714.544.892-00</t>
  </si>
  <si>
    <t>CARLA CASTILHO DE ARCALÁ</t>
  </si>
  <si>
    <t>715.209.532-91</t>
  </si>
  <si>
    <t>PEDRITA SILVA</t>
  </si>
  <si>
    <t>610.210.082-49</t>
  </si>
  <si>
    <t>PEDRO ALVES HEITOR</t>
  </si>
  <si>
    <t>479.006.362-34</t>
  </si>
  <si>
    <t>ULISSES GUIMARÃES</t>
  </si>
  <si>
    <t>002.837.792-33</t>
  </si>
  <si>
    <t>CARLOS DRUMOND DE ITABIRA</t>
  </si>
  <si>
    <t>805.086.002-78</t>
  </si>
  <si>
    <t>Quadro geral de notas</t>
  </si>
  <si>
    <t>1° Maior</t>
  </si>
  <si>
    <t>1° Menor</t>
  </si>
  <si>
    <t>2º Maior</t>
  </si>
  <si>
    <t>2° Menor</t>
  </si>
  <si>
    <t>3°Maior</t>
  </si>
  <si>
    <t>3°Menor</t>
  </si>
  <si>
    <t>Quantidade de alunos</t>
  </si>
  <si>
    <t>≥</t>
  </si>
  <si>
    <t>&lt;</t>
  </si>
  <si>
    <t>Gabriel Correia</t>
  </si>
  <si>
    <t>Gabriela Ferreira</t>
  </si>
  <si>
    <t>Média</t>
  </si>
  <si>
    <t>Auto cálculo</t>
  </si>
  <si>
    <t>Aprovado(a)</t>
  </si>
  <si>
    <t>Reprovado(a)</t>
  </si>
  <si>
    <t>Nome</t>
  </si>
  <si>
    <t>Unidade</t>
  </si>
  <si>
    <t>Área</t>
  </si>
  <si>
    <t>Cargo</t>
  </si>
  <si>
    <t>Salário</t>
  </si>
  <si>
    <t>Adriana de Azevedo</t>
  </si>
  <si>
    <t>Minas Gerais</t>
  </si>
  <si>
    <t>Compras</t>
  </si>
  <si>
    <t>Gerente 2</t>
  </si>
  <si>
    <t>Ailton Castro Morett Ceppas</t>
  </si>
  <si>
    <t>RH</t>
  </si>
  <si>
    <t>Estagiário 1</t>
  </si>
  <si>
    <t>Alice Monteiro de Oliveira</t>
  </si>
  <si>
    <t>Marketing</t>
  </si>
  <si>
    <t>Allan Paes de Sousa Guedes</t>
  </si>
  <si>
    <t>Financeiro</t>
  </si>
  <si>
    <t>Estagiário 2</t>
  </si>
  <si>
    <t>Amanda Bruno</t>
  </si>
  <si>
    <t>Ana Alverne Leite</t>
  </si>
  <si>
    <t>Administrativo</t>
  </si>
  <si>
    <t>Analista Senior</t>
  </si>
  <si>
    <t>Ana Melo Soledade</t>
  </si>
  <si>
    <t>Analista Júnior</t>
  </si>
  <si>
    <t>Ana Villié Cerqueira Silva</t>
  </si>
  <si>
    <t>Coordenador 2</t>
  </si>
  <si>
    <t>Andre Ahnert</t>
  </si>
  <si>
    <t>Logística</t>
  </si>
  <si>
    <t>Andressa Dias Nóbrega</t>
  </si>
  <si>
    <t>Anna del Prado Kling</t>
  </si>
  <si>
    <t>Antônio Ribeiro Marinho</t>
  </si>
  <si>
    <t>Arthur Roale Baptista Pereira</t>
  </si>
  <si>
    <t>Bárbara Oliveira Baptista</t>
  </si>
  <si>
    <t>Beatriz Fonseca</t>
  </si>
  <si>
    <t>Analista Pleno</t>
  </si>
  <si>
    <t>Beatriz Salles Rodrigues</t>
  </si>
  <si>
    <t>Coordenador 1</t>
  </si>
  <si>
    <t>Bernardo Nauenberg</t>
  </si>
  <si>
    <t>Bianca Procaci</t>
  </si>
  <si>
    <t>Breno Quinto</t>
  </si>
  <si>
    <t>Bruna D'Angelo Pessanha</t>
  </si>
  <si>
    <t>Bruna Mello Ramos</t>
  </si>
  <si>
    <t>Bruno Dalforne</t>
  </si>
  <si>
    <t>Bruno Leal Pedrosa</t>
  </si>
  <si>
    <t>Gerente 1</t>
  </si>
  <si>
    <t>Bruno Velucci</t>
  </si>
  <si>
    <t>Caio Rodrigues Chaves</t>
  </si>
  <si>
    <t>Camilla Valle Chagas Guimarães</t>
  </si>
  <si>
    <t>Carlos de Souza</t>
  </si>
  <si>
    <t>Carolina Azevedo Moura</t>
  </si>
  <si>
    <t>Carolina Freitas Medronho</t>
  </si>
  <si>
    <t>Caroline Castilho</t>
  </si>
  <si>
    <t>Chan Verly</t>
  </si>
  <si>
    <t>Daniel Nauenberg</t>
  </si>
  <si>
    <t>Daniele Aragão</t>
  </si>
  <si>
    <t>David de Assumpção</t>
  </si>
  <si>
    <t xml:space="preserve">Diego Marchesi </t>
  </si>
  <si>
    <t>Eduardo Coelho</t>
  </si>
  <si>
    <t>Eduardo Silva Pereira</t>
  </si>
  <si>
    <t>Emilaine Mota</t>
  </si>
  <si>
    <t>Felipe Cardoso Paulo</t>
  </si>
  <si>
    <t>Felipe Sousa Sirqueira Júnior</t>
  </si>
  <si>
    <t>Jovem Aprendiz</t>
  </si>
  <si>
    <t>Filipe de Barros</t>
  </si>
  <si>
    <t>Gabriel Miranda de Assis</t>
  </si>
  <si>
    <t>Gabriel Tiradentes</t>
  </si>
  <si>
    <t>Gabrielle Costa Abrahão</t>
  </si>
  <si>
    <t>Gabrielle Wanderley</t>
  </si>
  <si>
    <t>Giuseppe Porto</t>
  </si>
  <si>
    <t>Guilherme Bell de Oliveira Lima</t>
  </si>
  <si>
    <t>Gerente 3</t>
  </si>
  <si>
    <t>Guilherme Noronha Macedo Achá</t>
  </si>
  <si>
    <t xml:space="preserve">Gustavo de Vasconcelos </t>
  </si>
  <si>
    <t>Hanna Avelar</t>
  </si>
  <si>
    <t>Henrique Lencastre</t>
  </si>
  <si>
    <t>Ighor Mussi</t>
  </si>
  <si>
    <t>Isabel Valadão</t>
  </si>
  <si>
    <t>Isabella Rodrigues de Sousa</t>
  </si>
  <si>
    <t>Ives Barbosa</t>
  </si>
  <si>
    <t>Jaqueline Almeida Silveira</t>
  </si>
  <si>
    <t>Jéssica Ferreira</t>
  </si>
  <si>
    <t>João Bach</t>
  </si>
  <si>
    <t>João de Almeida</t>
  </si>
  <si>
    <t>João Lander Regasso</t>
  </si>
  <si>
    <t>João Rocha Venancio Alonso Da Silva</t>
  </si>
  <si>
    <t>João Yassuda</t>
  </si>
  <si>
    <t>José Arpon de Seixas</t>
  </si>
  <si>
    <t>Joyce Souza</t>
  </si>
  <si>
    <t>Julia Essaber</t>
  </si>
  <si>
    <t>Juliana Hollander</t>
  </si>
  <si>
    <t>Julie Ferreira</t>
  </si>
  <si>
    <t>Karine Croix Barros</t>
  </si>
  <si>
    <t>Lais Teraoka</t>
  </si>
  <si>
    <t>Larissa Procaci</t>
  </si>
  <si>
    <t>Lázaro vieira Martins</t>
  </si>
  <si>
    <t>Leonardo Faria</t>
  </si>
  <si>
    <t>Livia Cozendey</t>
  </si>
  <si>
    <t>Luana da Silva</t>
  </si>
  <si>
    <t>Lucas da Silva</t>
  </si>
  <si>
    <t>Lucas Garcia Lima</t>
  </si>
  <si>
    <t>Lucas Rocha de Carvalho</t>
  </si>
  <si>
    <t>Luis Bonifácio Pires</t>
  </si>
  <si>
    <t>Luiz Barboza Rodrigues</t>
  </si>
  <si>
    <t>Luiz Marinho</t>
  </si>
  <si>
    <t>Luíza Garcia</t>
  </si>
  <si>
    <t>Lunna Vannier</t>
  </si>
  <si>
    <t>Marcela Medeiros</t>
  </si>
  <si>
    <t>Marcos Aquino de Carvalho</t>
  </si>
  <si>
    <t>Maria Fumagali</t>
  </si>
  <si>
    <t>Mariana Baptista</t>
  </si>
  <si>
    <t>Mariana Rotava</t>
  </si>
  <si>
    <t>Marina Cormack</t>
  </si>
  <si>
    <t>Marina Roale Baptista Pereira</t>
  </si>
  <si>
    <t>Mateus Sardinha Duque</t>
  </si>
  <si>
    <t>Matheus Deus Gomes</t>
  </si>
  <si>
    <t>Matheus Ramos</t>
  </si>
  <si>
    <t>Mayara Soares</t>
  </si>
  <si>
    <t>Milena Alcoforado</t>
  </si>
  <si>
    <t>Myllena Carneiro</t>
  </si>
  <si>
    <t>Natalia Tomaz</t>
  </si>
  <si>
    <t>Nathan Morelli</t>
  </si>
  <si>
    <t>Paola Abreu</t>
  </si>
  <si>
    <t>Paula Calbucci</t>
  </si>
  <si>
    <t>Pedro Adnet Barbeitas</t>
  </si>
  <si>
    <t>Pedro Costa Abrahão</t>
  </si>
  <si>
    <t>Pedro Ferreira Xavier</t>
  </si>
  <si>
    <t>Pedro Rebouças</t>
  </si>
  <si>
    <t>Priscila Garcia</t>
  </si>
  <si>
    <t>Rafael Brito Junior</t>
  </si>
  <si>
    <t>Rafael Machado Cardoso</t>
  </si>
  <si>
    <t>Rafaela Rodrigues de Oliveira</t>
  </si>
  <si>
    <t>Raíssa Lasmar Duarte</t>
  </si>
  <si>
    <t>Ramon de Souza Gobbi Sabino</t>
  </si>
  <si>
    <t>Raphael Kurtz</t>
  </si>
  <si>
    <t>Renan Cunha</t>
  </si>
  <si>
    <t>Renato Júnior</t>
  </si>
  <si>
    <t>Roberto de Mattos</t>
  </si>
  <si>
    <t>Rodrigo Guimarães</t>
  </si>
  <si>
    <t>Rojane Verly</t>
  </si>
  <si>
    <t>Sandy Cardillofilho Neiva Moreira</t>
  </si>
  <si>
    <t>Stela Nauenberg</t>
  </si>
  <si>
    <t>Sylvio Bernhardt</t>
  </si>
  <si>
    <t>Thaís Azevedo Moura</t>
  </si>
  <si>
    <t>Thamires Oliveira de Mello Silva</t>
  </si>
  <si>
    <t>Thiago Buarque Veloso</t>
  </si>
  <si>
    <t>Thomáz Vannier</t>
  </si>
  <si>
    <t xml:space="preserve">Victor Azeredo Coutinho Freire     </t>
  </si>
  <si>
    <t>Victor Gomes Firmino</t>
  </si>
  <si>
    <t>ALUNOS ENCAMINHADOS PARA PROVA PRÁTICA DO DETRAN EM ABRIL DE 2020</t>
  </si>
  <si>
    <t>INSTRUTORES QUE ENCAMINHARAM ALUNOS PARA A PROVA PRÁTICA DO DETRAN EM ABRIL DE 2020</t>
  </si>
  <si>
    <t xml:space="preserve">NOME </t>
  </si>
  <si>
    <t>SCORE</t>
  </si>
  <si>
    <t xml:space="preserve">SITUAÇÃO </t>
  </si>
  <si>
    <t>LIMITE DISPONÍVEL</t>
  </si>
  <si>
    <t xml:space="preserve">SCORE </t>
  </si>
  <si>
    <t>Felipe Silveira</t>
  </si>
  <si>
    <t xml:space="preserve">MENOR OU IGUAL A 400 </t>
  </si>
  <si>
    <t>NÃO APROVADO(A)</t>
  </si>
  <si>
    <t>Ana Beatriz Viana</t>
  </si>
  <si>
    <t xml:space="preserve">DE 401 A 700 </t>
  </si>
  <si>
    <t>APROVADO(A)</t>
  </si>
  <si>
    <t>Vitória Fernandes</t>
  </si>
  <si>
    <t>MAIOR QUE 701</t>
  </si>
  <si>
    <t>Laís da Conceição</t>
  </si>
  <si>
    <t>Mariana Jesus</t>
  </si>
  <si>
    <t>Erick Aragão</t>
  </si>
  <si>
    <t>MAIOR SCORE</t>
  </si>
  <si>
    <t>Maria Luiza Pereira</t>
  </si>
  <si>
    <t>MENOR SCORE</t>
  </si>
  <si>
    <t>Ana Beatriz Teixeira</t>
  </si>
  <si>
    <t>MEDIA SCORE</t>
  </si>
  <si>
    <t>Emanuel Ribeiro</t>
  </si>
  <si>
    <t>CLIENTES APROVADOS</t>
  </si>
  <si>
    <t>Luana Aragão</t>
  </si>
  <si>
    <t>CLIENTES NÃO APROVADOS</t>
  </si>
  <si>
    <t>Gabriel Azevedo</t>
  </si>
  <si>
    <t>CLINTES COM LIMITE = 500</t>
  </si>
  <si>
    <t>Paulo da Mata</t>
  </si>
  <si>
    <t>CLINTES COM LIMITE = 1000</t>
  </si>
  <si>
    <t>Heloísa Almeida</t>
  </si>
  <si>
    <t>Lucas Ramos</t>
  </si>
  <si>
    <t>Emanuella Caldeira</t>
  </si>
  <si>
    <t>Ana Carolina da Mota</t>
  </si>
  <si>
    <t>Lorena Porto</t>
  </si>
  <si>
    <t>Ana Campos</t>
  </si>
  <si>
    <t>Pietro Costa</t>
  </si>
  <si>
    <t>Ana Ribeiro</t>
  </si>
  <si>
    <t>Igor da Rosa</t>
  </si>
  <si>
    <t>Maria Clara Aragão</t>
  </si>
  <si>
    <t>João Guilherme Teixeira</t>
  </si>
  <si>
    <t>Maria Julia Pires</t>
  </si>
  <si>
    <t>Ana Lívia Nogueira</t>
  </si>
  <si>
    <t>Lorena Ribeiro</t>
  </si>
  <si>
    <t>Juliana Costa</t>
  </si>
  <si>
    <t>João Guilherme Fernandes</t>
  </si>
  <si>
    <t>Bianca Porto</t>
  </si>
  <si>
    <t>Luigi Rocha</t>
  </si>
  <si>
    <t>Luiza da Cruz</t>
  </si>
  <si>
    <t>Alexia Ramos</t>
  </si>
  <si>
    <t>Esther da Rosa</t>
  </si>
  <si>
    <t>Milena Lima</t>
  </si>
  <si>
    <t>Luiz Henrique da Paz</t>
  </si>
  <si>
    <t>João Miguel Nascimento</t>
  </si>
  <si>
    <t>Maria Eduarda Fogaça</t>
  </si>
  <si>
    <t>Natália Porto</t>
  </si>
  <si>
    <t>Raul Nunes</t>
  </si>
  <si>
    <t>Enzo Gabriel Duarte</t>
  </si>
  <si>
    <t>Laura Cunha</t>
  </si>
  <si>
    <t>Agatha Lima</t>
  </si>
  <si>
    <t>Elisa da Luz</t>
  </si>
  <si>
    <t>Marcos Vinicius Silveira</t>
  </si>
  <si>
    <t>Ana Laura Sales</t>
  </si>
  <si>
    <t>Isaac Ribeiro</t>
  </si>
  <si>
    <t>Rafael da Luz</t>
  </si>
  <si>
    <t>Enrico Barbosa</t>
  </si>
  <si>
    <t>Diego da Cunha</t>
  </si>
  <si>
    <t>Sophie Pinto</t>
  </si>
  <si>
    <r>
      <t>Nota máxim</t>
    </r>
    <r>
      <rPr>
        <b/>
        <sz val="9"/>
        <color theme="0"/>
        <rFont val="Arial Unicode MS"/>
      </rPr>
      <t>a</t>
    </r>
  </si>
  <si>
    <t>Nota mínima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</si>
</sst>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General\ &quot;alunos&quot;"/>
    <numFmt numFmtId="166" formatCode="000&quot;.&quot;000&quot;.&quot;000\-00\ 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 Unicode MS"/>
      <family val="2"/>
    </font>
    <font>
      <b/>
      <sz val="12"/>
      <color theme="0"/>
      <name val="Arial"/>
      <family val="2"/>
    </font>
    <font>
      <sz val="11"/>
      <color theme="1"/>
      <name val="Arial Narrow"/>
      <family val="2"/>
    </font>
    <font>
      <sz val="10"/>
      <color theme="1"/>
      <name val="Arial Unicode MS"/>
      <family val="2"/>
    </font>
    <font>
      <b/>
      <sz val="10"/>
      <color theme="0"/>
      <name val="Arial Unicode MS"/>
      <family val="2"/>
    </font>
    <font>
      <b/>
      <sz val="10"/>
      <color theme="0"/>
      <name val="Arial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2"/>
      <color theme="8" tint="-0.249977111117893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9"/>
      <color theme="0"/>
      <name val="Arial Unicode MS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D17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3399F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1" fillId="0" borderId="0"/>
  </cellStyleXfs>
  <cellXfs count="58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22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37" borderId="0" xfId="0" applyFont="1" applyFill="1" applyAlignment="1">
      <alignment horizontal="center" vertical="center"/>
    </xf>
    <xf numFmtId="0" fontId="25" fillId="37" borderId="14" xfId="0" applyFont="1" applyFill="1" applyBorder="1" applyAlignment="1">
      <alignment horizontal="center" vertical="center"/>
    </xf>
    <xf numFmtId="0" fontId="20" fillId="38" borderId="0" xfId="0" applyFont="1" applyFill="1" applyAlignment="1">
      <alignment horizontal="center" vertical="center"/>
    </xf>
    <xf numFmtId="0" fontId="20" fillId="39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 wrapText="1"/>
    </xf>
    <xf numFmtId="0" fontId="27" fillId="0" borderId="10" xfId="0" applyFont="1" applyBorder="1" applyAlignment="1">
      <alignment vertical="center"/>
    </xf>
    <xf numFmtId="0" fontId="23" fillId="35" borderId="10" xfId="0" applyFont="1" applyFill="1" applyBorder="1" applyAlignment="1">
      <alignment horizontal="center" vertical="center" wrapText="1"/>
    </xf>
    <xf numFmtId="0" fontId="28" fillId="35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164" fontId="27" fillId="0" borderId="10" xfId="0" applyNumberFormat="1" applyFont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66" fontId="0" fillId="0" borderId="20" xfId="0" applyNumberFormat="1" applyBorder="1"/>
    <xf numFmtId="44" fontId="0" fillId="0" borderId="21" xfId="44" applyFont="1" applyBorder="1"/>
    <xf numFmtId="0" fontId="0" fillId="0" borderId="22" xfId="0" applyBorder="1"/>
    <xf numFmtId="0" fontId="0" fillId="0" borderId="23" xfId="0" applyBorder="1"/>
    <xf numFmtId="166" fontId="0" fillId="0" borderId="23" xfId="0" applyNumberFormat="1" applyBorder="1"/>
    <xf numFmtId="44" fontId="0" fillId="0" borderId="24" xfId="44" applyFont="1" applyBorder="1"/>
    <xf numFmtId="0" fontId="0" fillId="0" borderId="10" xfId="0" applyBorder="1"/>
    <xf numFmtId="0" fontId="16" fillId="0" borderId="0" xfId="0" applyFont="1" applyAlignment="1">
      <alignment horizontal="center"/>
    </xf>
    <xf numFmtId="0" fontId="13" fillId="41" borderId="10" xfId="0" applyFont="1" applyFill="1" applyBorder="1" applyAlignment="1">
      <alignment horizontal="center"/>
    </xf>
    <xf numFmtId="0" fontId="16" fillId="42" borderId="10" xfId="0" applyFont="1" applyFill="1" applyBorder="1" applyAlignment="1">
      <alignment horizontal="left" vertical="center"/>
    </xf>
    <xf numFmtId="0" fontId="16" fillId="42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44" fontId="0" fillId="0" borderId="10" xfId="0" applyNumberFormat="1" applyBorder="1"/>
    <xf numFmtId="44" fontId="16" fillId="42" borderId="10" xfId="0" applyNumberFormat="1" applyFont="1" applyFill="1" applyBorder="1" applyAlignment="1">
      <alignment horizontal="center"/>
    </xf>
    <xf numFmtId="0" fontId="16" fillId="43" borderId="10" xfId="0" applyFont="1" applyFill="1" applyBorder="1" applyAlignment="1">
      <alignment horizontal="center"/>
    </xf>
    <xf numFmtId="1" fontId="16" fillId="43" borderId="10" xfId="0" applyNumberFormat="1" applyFont="1" applyFill="1" applyBorder="1" applyAlignment="1">
      <alignment horizontal="center"/>
    </xf>
    <xf numFmtId="0" fontId="22" fillId="40" borderId="15" xfId="0" applyFont="1" applyFill="1" applyBorder="1" applyAlignment="1">
      <alignment horizontal="center" vertical="center"/>
    </xf>
    <xf numFmtId="0" fontId="20" fillId="36" borderId="0" xfId="0" applyFont="1" applyFill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/>
    </xf>
    <xf numFmtId="0" fontId="13" fillId="41" borderId="15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2" fillId="40" borderId="10" xfId="0" applyFont="1" applyFill="1" applyBorder="1" applyAlignment="1">
      <alignment horizontal="center" vertical="center"/>
    </xf>
    <xf numFmtId="0" fontId="13" fillId="40" borderId="25" xfId="0" applyFont="1" applyFill="1" applyBorder="1" applyAlignment="1">
      <alignment horizontal="center"/>
    </xf>
    <xf numFmtId="0" fontId="13" fillId="40" borderId="16" xfId="0" applyFont="1" applyFill="1" applyBorder="1" applyAlignment="1">
      <alignment horizontal="center"/>
    </xf>
    <xf numFmtId="0" fontId="13" fillId="40" borderId="17" xfId="0" applyFont="1" applyFill="1" applyBorder="1" applyAlignment="1">
      <alignment horizontal="center"/>
    </xf>
    <xf numFmtId="0" fontId="13" fillId="40" borderId="18" xfId="0" applyFont="1" applyFill="1" applyBorder="1" applyAlignment="1">
      <alignment horizontal="center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4" builtinId="4"/>
    <cellStyle name="Moeda 2" xfId="43" xr:uid="{00000000-0005-0000-0000-00001F000000}"/>
    <cellStyle name="Neutro" xfId="8" builtinId="28" customBuiltin="1"/>
    <cellStyle name="Normal" xfId="0" builtinId="0"/>
    <cellStyle name="Normal 2" xfId="45" xr:uid="{00000000-0005-0000-0000-000022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2" xr:uid="{00000000-0005-0000-0000-00002D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771526</xdr:colOff>
      <xdr:row>16</xdr:row>
      <xdr:rowOff>133350</xdr:rowOff>
    </xdr:from>
    <xdr:ext cx="1480165" cy="828675"/>
    <xdr:pic>
      <xdr:nvPicPr>
        <xdr:cNvPr id="2" name="Imagem 1" descr="Atendimento Serasa no WhatsApp ✓ – Central de Ajuda - Serasa">
          <a:extLst>
            <a:ext uri="{FF2B5EF4-FFF2-40B4-BE49-F238E27FC236}">
              <a16:creationId xmlns:a16="http://schemas.microsoft.com/office/drawing/2014/main" id="{4A50207C-FFEA-4FED-A049-2A9021FA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6" y="3181350"/>
          <a:ext cx="148016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6</xdr:row>
      <xdr:rowOff>0</xdr:rowOff>
    </xdr:from>
    <xdr:ext cx="304800" cy="304800"/>
    <xdr:sp macro="" textlink="">
      <xdr:nvSpPr>
        <xdr:cNvPr id="3" name="AutoShape 3" descr="Ícone da lupa (símbolo png) azul">
          <a:extLst>
            <a:ext uri="{FF2B5EF4-FFF2-40B4-BE49-F238E27FC236}">
              <a16:creationId xmlns:a16="http://schemas.microsoft.com/office/drawing/2014/main" id="{28DD0155-6144-488D-8EB8-151DF5200406}"/>
            </a:ext>
          </a:extLst>
        </xdr:cNvPr>
        <xdr:cNvSpPr>
          <a:spLocks noChangeAspect="1" noChangeArrowheads="1"/>
        </xdr:cNvSpPr>
      </xdr:nvSpPr>
      <xdr:spPr bwMode="auto">
        <a:xfrm>
          <a:off x="897255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304800" cy="304800"/>
    <xdr:sp macro="" textlink="">
      <xdr:nvSpPr>
        <xdr:cNvPr id="4" name="AutoShape 6" descr="Símbolo da lupa (símbolo png) azul">
          <a:extLst>
            <a:ext uri="{FF2B5EF4-FFF2-40B4-BE49-F238E27FC236}">
              <a16:creationId xmlns:a16="http://schemas.microsoft.com/office/drawing/2014/main" id="{1B1BF3F1-363D-4514-8F48-57B864C2AB4C}"/>
            </a:ext>
          </a:extLst>
        </xdr:cNvPr>
        <xdr:cNvSpPr>
          <a:spLocks noChangeAspect="1" noChangeArrowheads="1"/>
        </xdr:cNvSpPr>
      </xdr:nvSpPr>
      <xdr:spPr bwMode="auto">
        <a:xfrm>
          <a:off x="6543675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0"/>
  <sheetViews>
    <sheetView workbookViewId="0">
      <selection activeCell="H2" sqref="H2"/>
    </sheetView>
  </sheetViews>
  <sheetFormatPr defaultRowHeight="15"/>
  <cols>
    <col min="1" max="1" width="31.7109375" bestFit="1" customWidth="1"/>
    <col min="2" max="2" width="13.5703125" bestFit="1" customWidth="1"/>
    <col min="3" max="3" width="14.28515625" bestFit="1" customWidth="1"/>
    <col min="4" max="4" width="15.28515625" bestFit="1" customWidth="1"/>
    <col min="5" max="5" width="12.85546875" bestFit="1" customWidth="1"/>
    <col min="7" max="7" width="27.28515625" bestFit="1" customWidth="1"/>
    <col min="8" max="8" width="13.5703125" bestFit="1" customWidth="1"/>
    <col min="9" max="9" width="14.28515625" bestFit="1" customWidth="1"/>
    <col min="10" max="10" width="14.140625" bestFit="1" customWidth="1"/>
    <col min="11" max="11" width="12.140625" bestFit="1" customWidth="1"/>
    <col min="14" max="14" width="12.42578125" bestFit="1" customWidth="1"/>
    <col min="15" max="15" width="12.7109375" bestFit="1" customWidth="1"/>
    <col min="16" max="16" width="13.7109375" bestFit="1" customWidth="1"/>
  </cols>
  <sheetData>
    <row r="1" spans="1:16" ht="15.75" thickBot="1">
      <c r="A1" s="55" t="s">
        <v>318</v>
      </c>
      <c r="B1" s="56" t="s">
        <v>319</v>
      </c>
      <c r="C1" s="56" t="s">
        <v>320</v>
      </c>
      <c r="D1" s="56" t="s">
        <v>321</v>
      </c>
      <c r="E1" s="57" t="s">
        <v>322</v>
      </c>
      <c r="H1" s="54" t="s">
        <v>319</v>
      </c>
      <c r="I1" s="54" t="s">
        <v>320</v>
      </c>
      <c r="J1" s="54" t="s">
        <v>321</v>
      </c>
      <c r="N1" s="24" t="s">
        <v>324</v>
      </c>
      <c r="O1" s="24" t="s">
        <v>325</v>
      </c>
      <c r="P1" s="25" t="s">
        <v>326</v>
      </c>
    </row>
    <row r="2" spans="1:16">
      <c r="A2" s="23" t="s">
        <v>323</v>
      </c>
      <c r="B2" s="24" t="s">
        <v>324</v>
      </c>
      <c r="C2" s="24" t="s">
        <v>325</v>
      </c>
      <c r="D2" s="25" t="s">
        <v>326</v>
      </c>
      <c r="E2" s="26">
        <v>12320</v>
      </c>
      <c r="H2" s="31" t="s">
        <v>2</v>
      </c>
      <c r="I2" s="31" t="s">
        <v>337</v>
      </c>
      <c r="J2" s="31" t="s">
        <v>340</v>
      </c>
      <c r="N2" s="24" t="s">
        <v>1</v>
      </c>
      <c r="O2" s="24" t="s">
        <v>328</v>
      </c>
      <c r="P2" s="25" t="s">
        <v>329</v>
      </c>
    </row>
    <row r="3" spans="1:16">
      <c r="A3" s="23" t="s">
        <v>327</v>
      </c>
      <c r="B3" s="24" t="s">
        <v>324</v>
      </c>
      <c r="C3" s="24" t="s">
        <v>328</v>
      </c>
      <c r="D3" s="25" t="s">
        <v>329</v>
      </c>
      <c r="E3" s="26">
        <v>1600</v>
      </c>
      <c r="N3" s="24" t="s">
        <v>2</v>
      </c>
      <c r="O3" s="24" t="s">
        <v>331</v>
      </c>
      <c r="P3" s="25" t="s">
        <v>334</v>
      </c>
    </row>
    <row r="4" spans="1:16">
      <c r="A4" s="23" t="s">
        <v>330</v>
      </c>
      <c r="B4" s="24" t="s">
        <v>324</v>
      </c>
      <c r="C4" s="24" t="s">
        <v>331</v>
      </c>
      <c r="D4" s="25" t="s">
        <v>326</v>
      </c>
      <c r="E4" s="26">
        <v>12320</v>
      </c>
      <c r="O4" s="24" t="s">
        <v>333</v>
      </c>
      <c r="P4" s="25" t="s">
        <v>338</v>
      </c>
    </row>
    <row r="5" spans="1:16" ht="15.75" thickBot="1">
      <c r="A5" s="23" t="s">
        <v>332</v>
      </c>
      <c r="B5" s="24" t="s">
        <v>1</v>
      </c>
      <c r="C5" s="24" t="s">
        <v>333</v>
      </c>
      <c r="D5" s="25" t="s">
        <v>334</v>
      </c>
      <c r="E5" s="26">
        <v>2000</v>
      </c>
      <c r="O5" s="24" t="s">
        <v>337</v>
      </c>
      <c r="P5" s="25" t="s">
        <v>340</v>
      </c>
    </row>
    <row r="6" spans="1:16" ht="15.75" thickBot="1">
      <c r="A6" s="23" t="s">
        <v>335</v>
      </c>
      <c r="B6" s="24" t="s">
        <v>324</v>
      </c>
      <c r="C6" s="24" t="s">
        <v>325</v>
      </c>
      <c r="D6" s="25" t="s">
        <v>334</v>
      </c>
      <c r="E6" s="26">
        <v>2000</v>
      </c>
      <c r="G6" s="55" t="s">
        <v>318</v>
      </c>
      <c r="H6" s="56" t="s">
        <v>319</v>
      </c>
      <c r="I6" s="56" t="s">
        <v>320</v>
      </c>
      <c r="J6" s="56" t="s">
        <v>321</v>
      </c>
      <c r="K6" s="57" t="s">
        <v>322</v>
      </c>
      <c r="O6" s="24" t="s">
        <v>344</v>
      </c>
      <c r="P6" s="25" t="s">
        <v>342</v>
      </c>
    </row>
    <row r="7" spans="1:16">
      <c r="A7" s="23" t="s">
        <v>336</v>
      </c>
      <c r="B7" s="24" t="s">
        <v>2</v>
      </c>
      <c r="C7" s="24" t="s">
        <v>337</v>
      </c>
      <c r="D7" s="25" t="s">
        <v>338</v>
      </c>
      <c r="E7" s="26">
        <v>4650</v>
      </c>
      <c r="G7" s="23" t="s">
        <v>459</v>
      </c>
      <c r="H7" s="24" t="s">
        <v>2</v>
      </c>
      <c r="I7" s="24" t="s">
        <v>337</v>
      </c>
      <c r="J7" s="25" t="s">
        <v>340</v>
      </c>
      <c r="K7" s="26">
        <v>2850</v>
      </c>
      <c r="P7" s="25" t="s">
        <v>351</v>
      </c>
    </row>
    <row r="8" spans="1:16">
      <c r="A8" s="23" t="s">
        <v>339</v>
      </c>
      <c r="B8" s="24" t="s">
        <v>2</v>
      </c>
      <c r="C8" s="24" t="s">
        <v>325</v>
      </c>
      <c r="D8" s="25" t="s">
        <v>340</v>
      </c>
      <c r="E8" s="26">
        <v>2850</v>
      </c>
      <c r="G8" s="23" t="s">
        <v>460</v>
      </c>
      <c r="H8" s="24" t="s">
        <v>2</v>
      </c>
      <c r="I8" s="24" t="s">
        <v>337</v>
      </c>
      <c r="J8" s="25" t="s">
        <v>340</v>
      </c>
      <c r="K8" s="26">
        <v>2850</v>
      </c>
      <c r="P8" s="25" t="s">
        <v>353</v>
      </c>
    </row>
    <row r="9" spans="1:16">
      <c r="A9" s="23" t="s">
        <v>341</v>
      </c>
      <c r="B9" s="24" t="s">
        <v>2</v>
      </c>
      <c r="C9" s="24" t="s">
        <v>328</v>
      </c>
      <c r="D9" s="25" t="s">
        <v>342</v>
      </c>
      <c r="E9" s="26">
        <v>8100</v>
      </c>
      <c r="G9" s="23" t="s">
        <v>459</v>
      </c>
      <c r="H9" s="24" t="s">
        <v>2</v>
      </c>
      <c r="I9" s="24" t="s">
        <v>337</v>
      </c>
      <c r="J9" s="25" t="s">
        <v>340</v>
      </c>
      <c r="K9" s="26">
        <v>2850</v>
      </c>
      <c r="P9" s="25" t="s">
        <v>361</v>
      </c>
    </row>
    <row r="10" spans="1:16">
      <c r="A10" s="23" t="s">
        <v>343</v>
      </c>
      <c r="B10" s="24" t="s">
        <v>1</v>
      </c>
      <c r="C10" s="24" t="s">
        <v>344</v>
      </c>
      <c r="D10" s="25" t="s">
        <v>342</v>
      </c>
      <c r="E10" s="26">
        <v>8100</v>
      </c>
      <c r="G10" s="23" t="s">
        <v>460</v>
      </c>
      <c r="H10" s="24" t="s">
        <v>2</v>
      </c>
      <c r="I10" s="24" t="s">
        <v>337</v>
      </c>
      <c r="J10" s="25" t="s">
        <v>340</v>
      </c>
      <c r="K10" s="26">
        <v>2850</v>
      </c>
      <c r="P10" s="25" t="s">
        <v>379</v>
      </c>
    </row>
    <row r="11" spans="1:16">
      <c r="A11" s="23" t="s">
        <v>345</v>
      </c>
      <c r="B11" s="24" t="s">
        <v>1</v>
      </c>
      <c r="C11" s="24" t="s">
        <v>337</v>
      </c>
      <c r="D11" s="25" t="s">
        <v>334</v>
      </c>
      <c r="E11" s="26">
        <v>2000</v>
      </c>
      <c r="P11" s="25" t="s">
        <v>387</v>
      </c>
    </row>
    <row r="12" spans="1:16">
      <c r="A12" s="23" t="s">
        <v>346</v>
      </c>
      <c r="B12" s="24" t="s">
        <v>2</v>
      </c>
      <c r="C12" s="24" t="s">
        <v>331</v>
      </c>
      <c r="D12" s="25" t="s">
        <v>342</v>
      </c>
      <c r="E12" s="26">
        <v>8100</v>
      </c>
    </row>
    <row r="13" spans="1:16">
      <c r="A13" s="23" t="s">
        <v>347</v>
      </c>
      <c r="B13" s="24" t="s">
        <v>1</v>
      </c>
      <c r="C13" s="24" t="s">
        <v>333</v>
      </c>
      <c r="D13" s="25" t="s">
        <v>340</v>
      </c>
      <c r="E13" s="26">
        <v>2850</v>
      </c>
    </row>
    <row r="14" spans="1:16">
      <c r="A14" s="23" t="s">
        <v>348</v>
      </c>
      <c r="B14" s="24" t="s">
        <v>2</v>
      </c>
      <c r="C14" s="24" t="s">
        <v>331</v>
      </c>
      <c r="D14" s="25" t="s">
        <v>340</v>
      </c>
      <c r="E14" s="26">
        <v>2850</v>
      </c>
    </row>
    <row r="15" spans="1:16">
      <c r="A15" s="23" t="s">
        <v>349</v>
      </c>
      <c r="B15" s="24" t="s">
        <v>2</v>
      </c>
      <c r="C15" s="24" t="s">
        <v>333</v>
      </c>
      <c r="D15" s="25" t="s">
        <v>334</v>
      </c>
      <c r="E15" s="26">
        <v>2000</v>
      </c>
    </row>
    <row r="16" spans="1:16">
      <c r="A16" s="23" t="s">
        <v>350</v>
      </c>
      <c r="B16" s="24" t="s">
        <v>1</v>
      </c>
      <c r="C16" s="24" t="s">
        <v>331</v>
      </c>
      <c r="D16" s="25" t="s">
        <v>351</v>
      </c>
      <c r="E16" s="26">
        <v>3700</v>
      </c>
    </row>
    <row r="17" spans="1:5">
      <c r="A17" s="23" t="s">
        <v>352</v>
      </c>
      <c r="B17" s="24" t="s">
        <v>2</v>
      </c>
      <c r="C17" s="24" t="s">
        <v>328</v>
      </c>
      <c r="D17" s="25" t="s">
        <v>353</v>
      </c>
      <c r="E17" s="26">
        <v>7200</v>
      </c>
    </row>
    <row r="18" spans="1:5">
      <c r="A18" s="23" t="s">
        <v>354</v>
      </c>
      <c r="B18" s="24" t="s">
        <v>2</v>
      </c>
      <c r="C18" s="24" t="s">
        <v>344</v>
      </c>
      <c r="D18" s="25" t="s">
        <v>351</v>
      </c>
      <c r="E18" s="26">
        <v>3700</v>
      </c>
    </row>
    <row r="19" spans="1:5">
      <c r="A19" s="23" t="s">
        <v>355</v>
      </c>
      <c r="B19" s="24" t="s">
        <v>324</v>
      </c>
      <c r="C19" s="24" t="s">
        <v>344</v>
      </c>
      <c r="D19" s="25" t="s">
        <v>342</v>
      </c>
      <c r="E19" s="26">
        <v>8100</v>
      </c>
    </row>
    <row r="20" spans="1:5">
      <c r="A20" s="23" t="s">
        <v>356</v>
      </c>
      <c r="B20" s="24" t="s">
        <v>324</v>
      </c>
      <c r="C20" s="24" t="s">
        <v>337</v>
      </c>
      <c r="D20" s="25" t="s">
        <v>340</v>
      </c>
      <c r="E20" s="26">
        <v>2850</v>
      </c>
    </row>
    <row r="21" spans="1:5">
      <c r="A21" s="23" t="s">
        <v>357</v>
      </c>
      <c r="B21" s="24" t="s">
        <v>1</v>
      </c>
      <c r="C21" s="24" t="s">
        <v>331</v>
      </c>
      <c r="D21" s="25" t="s">
        <v>353</v>
      </c>
      <c r="E21" s="26">
        <v>7200</v>
      </c>
    </row>
    <row r="22" spans="1:5">
      <c r="A22" s="23" t="s">
        <v>358</v>
      </c>
      <c r="B22" s="24" t="s">
        <v>1</v>
      </c>
      <c r="C22" s="24" t="s">
        <v>331</v>
      </c>
      <c r="D22" s="25" t="s">
        <v>329</v>
      </c>
      <c r="E22" s="26">
        <v>1600</v>
      </c>
    </row>
    <row r="23" spans="1:5">
      <c r="A23" s="23" t="s">
        <v>359</v>
      </c>
      <c r="B23" s="24" t="s">
        <v>1</v>
      </c>
      <c r="C23" s="24" t="s">
        <v>337</v>
      </c>
      <c r="D23" s="25" t="s">
        <v>342</v>
      </c>
      <c r="E23" s="26">
        <v>8100</v>
      </c>
    </row>
    <row r="24" spans="1:5">
      <c r="A24" s="23" t="s">
        <v>360</v>
      </c>
      <c r="B24" s="24" t="s">
        <v>1</v>
      </c>
      <c r="C24" s="24" t="s">
        <v>328</v>
      </c>
      <c r="D24" s="25" t="s">
        <v>361</v>
      </c>
      <c r="E24" s="26">
        <v>9450</v>
      </c>
    </row>
    <row r="25" spans="1:5">
      <c r="A25" s="23" t="s">
        <v>362</v>
      </c>
      <c r="B25" s="24" t="s">
        <v>324</v>
      </c>
      <c r="C25" s="24" t="s">
        <v>331</v>
      </c>
      <c r="D25" s="25" t="s">
        <v>338</v>
      </c>
      <c r="E25" s="26">
        <v>4650</v>
      </c>
    </row>
    <row r="26" spans="1:5">
      <c r="A26" s="23" t="s">
        <v>363</v>
      </c>
      <c r="B26" s="24" t="s">
        <v>324</v>
      </c>
      <c r="C26" s="24" t="s">
        <v>333</v>
      </c>
      <c r="D26" s="25" t="s">
        <v>351</v>
      </c>
      <c r="E26" s="26">
        <v>3700</v>
      </c>
    </row>
    <row r="27" spans="1:5">
      <c r="A27" s="23" t="s">
        <v>364</v>
      </c>
      <c r="B27" s="24" t="s">
        <v>2</v>
      </c>
      <c r="C27" s="24" t="s">
        <v>337</v>
      </c>
      <c r="D27" s="25" t="s">
        <v>342</v>
      </c>
      <c r="E27" s="26">
        <v>8100</v>
      </c>
    </row>
    <row r="28" spans="1:5">
      <c r="A28" s="23" t="s">
        <v>365</v>
      </c>
      <c r="B28" s="24" t="s">
        <v>324</v>
      </c>
      <c r="C28" s="24" t="s">
        <v>337</v>
      </c>
      <c r="D28" s="25" t="s">
        <v>326</v>
      </c>
      <c r="E28" s="26">
        <v>12320</v>
      </c>
    </row>
    <row r="29" spans="1:5">
      <c r="A29" s="23" t="s">
        <v>366</v>
      </c>
      <c r="B29" s="24" t="s">
        <v>324</v>
      </c>
      <c r="C29" s="24" t="s">
        <v>331</v>
      </c>
      <c r="D29" s="25" t="s">
        <v>326</v>
      </c>
      <c r="E29" s="26">
        <v>12320</v>
      </c>
    </row>
    <row r="30" spans="1:5">
      <c r="A30" s="23" t="s">
        <v>367</v>
      </c>
      <c r="B30" s="24" t="s">
        <v>1</v>
      </c>
      <c r="C30" s="24" t="s">
        <v>325</v>
      </c>
      <c r="D30" s="25" t="s">
        <v>338</v>
      </c>
      <c r="E30" s="26">
        <v>4650</v>
      </c>
    </row>
    <row r="31" spans="1:5">
      <c r="A31" s="23" t="s">
        <v>368</v>
      </c>
      <c r="B31" s="24" t="s">
        <v>2</v>
      </c>
      <c r="C31" s="24" t="s">
        <v>331</v>
      </c>
      <c r="D31" s="25" t="s">
        <v>353</v>
      </c>
      <c r="E31" s="26">
        <v>7200</v>
      </c>
    </row>
    <row r="32" spans="1:5">
      <c r="A32" s="23" t="s">
        <v>369</v>
      </c>
      <c r="B32" s="24" t="s">
        <v>2</v>
      </c>
      <c r="C32" s="24" t="s">
        <v>333</v>
      </c>
      <c r="D32" s="25" t="s">
        <v>353</v>
      </c>
      <c r="E32" s="26">
        <v>7200</v>
      </c>
    </row>
    <row r="33" spans="1:5">
      <c r="A33" s="23" t="s">
        <v>370</v>
      </c>
      <c r="B33" s="24" t="s">
        <v>2</v>
      </c>
      <c r="C33" s="24" t="s">
        <v>328</v>
      </c>
      <c r="D33" s="25" t="s">
        <v>326</v>
      </c>
      <c r="E33" s="26">
        <v>12320</v>
      </c>
    </row>
    <row r="34" spans="1:5">
      <c r="A34" s="23" t="s">
        <v>371</v>
      </c>
      <c r="B34" s="24" t="s">
        <v>324</v>
      </c>
      <c r="C34" s="24" t="s">
        <v>337</v>
      </c>
      <c r="D34" s="25" t="s">
        <v>340</v>
      </c>
      <c r="E34" s="26">
        <v>2850</v>
      </c>
    </row>
    <row r="35" spans="1:5">
      <c r="A35" s="23" t="s">
        <v>372</v>
      </c>
      <c r="B35" s="24" t="s">
        <v>1</v>
      </c>
      <c r="C35" s="24" t="s">
        <v>325</v>
      </c>
      <c r="D35" s="25" t="s">
        <v>342</v>
      </c>
      <c r="E35" s="26">
        <v>8100</v>
      </c>
    </row>
    <row r="36" spans="1:5">
      <c r="A36" s="23" t="s">
        <v>373</v>
      </c>
      <c r="B36" s="24" t="s">
        <v>1</v>
      </c>
      <c r="C36" s="24" t="s">
        <v>328</v>
      </c>
      <c r="D36" s="25" t="s">
        <v>340</v>
      </c>
      <c r="E36" s="26">
        <v>2850</v>
      </c>
    </row>
    <row r="37" spans="1:5">
      <c r="A37" s="23" t="s">
        <v>374</v>
      </c>
      <c r="B37" s="24" t="s">
        <v>1</v>
      </c>
      <c r="C37" s="24" t="s">
        <v>337</v>
      </c>
      <c r="D37" s="25" t="s">
        <v>338</v>
      </c>
      <c r="E37" s="26">
        <v>4650</v>
      </c>
    </row>
    <row r="38" spans="1:5">
      <c r="A38" s="23" t="s">
        <v>375</v>
      </c>
      <c r="B38" s="24" t="s">
        <v>2</v>
      </c>
      <c r="C38" s="24" t="s">
        <v>325</v>
      </c>
      <c r="D38" s="25" t="s">
        <v>334</v>
      </c>
      <c r="E38" s="26">
        <v>2000</v>
      </c>
    </row>
    <row r="39" spans="1:5">
      <c r="A39" s="23" t="s">
        <v>376</v>
      </c>
      <c r="B39" s="24" t="s">
        <v>1</v>
      </c>
      <c r="C39" s="24" t="s">
        <v>344</v>
      </c>
      <c r="D39" s="25" t="s">
        <v>361</v>
      </c>
      <c r="E39" s="26">
        <v>9450</v>
      </c>
    </row>
    <row r="40" spans="1:5">
      <c r="A40" s="23" t="s">
        <v>377</v>
      </c>
      <c r="B40" s="24" t="s">
        <v>1</v>
      </c>
      <c r="C40" s="24" t="s">
        <v>337</v>
      </c>
      <c r="D40" s="25" t="s">
        <v>361</v>
      </c>
      <c r="E40" s="26">
        <v>9450</v>
      </c>
    </row>
    <row r="41" spans="1:5">
      <c r="A41" s="23" t="s">
        <v>378</v>
      </c>
      <c r="B41" s="24" t="s">
        <v>2</v>
      </c>
      <c r="C41" s="24" t="s">
        <v>337</v>
      </c>
      <c r="D41" s="25" t="s">
        <v>379</v>
      </c>
      <c r="E41" s="26">
        <v>800</v>
      </c>
    </row>
    <row r="42" spans="1:5">
      <c r="A42" s="23" t="s">
        <v>380</v>
      </c>
      <c r="B42" s="24" t="s">
        <v>324</v>
      </c>
      <c r="C42" s="24" t="s">
        <v>328</v>
      </c>
      <c r="D42" s="25" t="s">
        <v>379</v>
      </c>
      <c r="E42" s="26">
        <v>800</v>
      </c>
    </row>
    <row r="43" spans="1:5">
      <c r="A43" s="23" t="s">
        <v>312</v>
      </c>
      <c r="B43" s="24" t="s">
        <v>2</v>
      </c>
      <c r="C43" s="24" t="s">
        <v>344</v>
      </c>
      <c r="D43" s="25" t="s">
        <v>340</v>
      </c>
      <c r="E43" s="26">
        <v>2850</v>
      </c>
    </row>
    <row r="44" spans="1:5">
      <c r="A44" s="23" t="s">
        <v>381</v>
      </c>
      <c r="B44" s="24" t="s">
        <v>1</v>
      </c>
      <c r="C44" s="24" t="s">
        <v>344</v>
      </c>
      <c r="D44" s="25" t="s">
        <v>342</v>
      </c>
      <c r="E44" s="26">
        <v>8100</v>
      </c>
    </row>
    <row r="45" spans="1:5">
      <c r="A45" s="23" t="s">
        <v>382</v>
      </c>
      <c r="B45" s="24" t="s">
        <v>1</v>
      </c>
      <c r="C45" s="24" t="s">
        <v>325</v>
      </c>
      <c r="D45" s="25" t="s">
        <v>361</v>
      </c>
      <c r="E45" s="26">
        <v>9450</v>
      </c>
    </row>
    <row r="46" spans="1:5">
      <c r="A46" s="23" t="s">
        <v>313</v>
      </c>
      <c r="B46" s="24" t="s">
        <v>2</v>
      </c>
      <c r="C46" s="24" t="s">
        <v>325</v>
      </c>
      <c r="D46" s="25" t="s">
        <v>379</v>
      </c>
      <c r="E46" s="26">
        <v>800</v>
      </c>
    </row>
    <row r="47" spans="1:5">
      <c r="A47" s="23" t="s">
        <v>383</v>
      </c>
      <c r="B47" s="24" t="s">
        <v>324</v>
      </c>
      <c r="C47" s="24" t="s">
        <v>325</v>
      </c>
      <c r="D47" s="25" t="s">
        <v>379</v>
      </c>
      <c r="E47" s="26">
        <v>800</v>
      </c>
    </row>
    <row r="48" spans="1:5">
      <c r="A48" s="23" t="s">
        <v>384</v>
      </c>
      <c r="B48" s="24" t="s">
        <v>324</v>
      </c>
      <c r="C48" s="24" t="s">
        <v>325</v>
      </c>
      <c r="D48" s="25" t="s">
        <v>340</v>
      </c>
      <c r="E48" s="26">
        <v>2850</v>
      </c>
    </row>
    <row r="49" spans="1:5">
      <c r="A49" s="23" t="s">
        <v>385</v>
      </c>
      <c r="B49" s="24" t="s">
        <v>1</v>
      </c>
      <c r="C49" s="24" t="s">
        <v>337</v>
      </c>
      <c r="D49" s="25" t="s">
        <v>361</v>
      </c>
      <c r="E49" s="26">
        <v>9450</v>
      </c>
    </row>
    <row r="50" spans="1:5">
      <c r="A50" s="23" t="s">
        <v>386</v>
      </c>
      <c r="B50" s="24" t="s">
        <v>324</v>
      </c>
      <c r="C50" s="24" t="s">
        <v>331</v>
      </c>
      <c r="D50" s="25" t="s">
        <v>387</v>
      </c>
      <c r="E50" s="26">
        <v>16300</v>
      </c>
    </row>
    <row r="51" spans="1:5">
      <c r="A51" s="23" t="s">
        <v>388</v>
      </c>
      <c r="B51" s="24" t="s">
        <v>324</v>
      </c>
      <c r="C51" s="24" t="s">
        <v>333</v>
      </c>
      <c r="D51" s="25" t="s">
        <v>387</v>
      </c>
      <c r="E51" s="26">
        <v>16300</v>
      </c>
    </row>
    <row r="52" spans="1:5">
      <c r="A52" s="23" t="s">
        <v>389</v>
      </c>
      <c r="B52" s="24" t="s">
        <v>2</v>
      </c>
      <c r="C52" s="24" t="s">
        <v>344</v>
      </c>
      <c r="D52" s="25" t="s">
        <v>338</v>
      </c>
      <c r="E52" s="26">
        <v>4650</v>
      </c>
    </row>
    <row r="53" spans="1:5">
      <c r="A53" s="23" t="s">
        <v>390</v>
      </c>
      <c r="B53" s="24" t="s">
        <v>324</v>
      </c>
      <c r="C53" s="24" t="s">
        <v>337</v>
      </c>
      <c r="D53" s="25" t="s">
        <v>342</v>
      </c>
      <c r="E53" s="26">
        <v>8100</v>
      </c>
    </row>
    <row r="54" spans="1:5">
      <c r="A54" s="23" t="s">
        <v>391</v>
      </c>
      <c r="B54" s="24" t="s">
        <v>324</v>
      </c>
      <c r="C54" s="24" t="s">
        <v>328</v>
      </c>
      <c r="D54" s="25" t="s">
        <v>353</v>
      </c>
      <c r="E54" s="26">
        <v>7200</v>
      </c>
    </row>
    <row r="55" spans="1:5">
      <c r="A55" s="23" t="s">
        <v>392</v>
      </c>
      <c r="B55" s="24" t="s">
        <v>2</v>
      </c>
      <c r="C55" s="24" t="s">
        <v>333</v>
      </c>
      <c r="D55" s="25" t="s">
        <v>342</v>
      </c>
      <c r="E55" s="26">
        <v>8100</v>
      </c>
    </row>
    <row r="56" spans="1:5">
      <c r="A56" s="23" t="s">
        <v>393</v>
      </c>
      <c r="B56" s="24" t="s">
        <v>2</v>
      </c>
      <c r="C56" s="24" t="s">
        <v>331</v>
      </c>
      <c r="D56" s="25" t="s">
        <v>353</v>
      </c>
      <c r="E56" s="26">
        <v>7200</v>
      </c>
    </row>
    <row r="57" spans="1:5">
      <c r="A57" s="23" t="s">
        <v>394</v>
      </c>
      <c r="B57" s="24" t="s">
        <v>1</v>
      </c>
      <c r="C57" s="24" t="s">
        <v>337</v>
      </c>
      <c r="D57" s="25" t="s">
        <v>340</v>
      </c>
      <c r="E57" s="26">
        <v>2850</v>
      </c>
    </row>
    <row r="58" spans="1:5">
      <c r="A58" s="23" t="s">
        <v>395</v>
      </c>
      <c r="B58" s="24" t="s">
        <v>324</v>
      </c>
      <c r="C58" s="24" t="s">
        <v>328</v>
      </c>
      <c r="D58" s="25" t="s">
        <v>342</v>
      </c>
      <c r="E58" s="26">
        <v>8100</v>
      </c>
    </row>
    <row r="59" spans="1:5">
      <c r="A59" s="23" t="s">
        <v>396</v>
      </c>
      <c r="B59" s="24" t="s">
        <v>1</v>
      </c>
      <c r="C59" s="24" t="s">
        <v>344</v>
      </c>
      <c r="D59" s="25" t="s">
        <v>329</v>
      </c>
      <c r="E59" s="26">
        <v>1600</v>
      </c>
    </row>
    <row r="60" spans="1:5">
      <c r="A60" s="23" t="s">
        <v>397</v>
      </c>
      <c r="B60" s="24" t="s">
        <v>2</v>
      </c>
      <c r="C60" s="24" t="s">
        <v>333</v>
      </c>
      <c r="D60" s="25" t="s">
        <v>387</v>
      </c>
      <c r="E60" s="26">
        <v>16300</v>
      </c>
    </row>
    <row r="61" spans="1:5">
      <c r="A61" s="23" t="s">
        <v>398</v>
      </c>
      <c r="B61" s="24" t="s">
        <v>324</v>
      </c>
      <c r="C61" s="24" t="s">
        <v>325</v>
      </c>
      <c r="D61" s="25" t="s">
        <v>326</v>
      </c>
      <c r="E61" s="26">
        <v>12320</v>
      </c>
    </row>
    <row r="62" spans="1:5">
      <c r="A62" s="23" t="s">
        <v>399</v>
      </c>
      <c r="B62" s="24" t="s">
        <v>2</v>
      </c>
      <c r="C62" s="24" t="s">
        <v>328</v>
      </c>
      <c r="D62" s="25" t="s">
        <v>351</v>
      </c>
      <c r="E62" s="26">
        <v>3700</v>
      </c>
    </row>
    <row r="63" spans="1:5">
      <c r="A63" s="23" t="s">
        <v>400</v>
      </c>
      <c r="B63" s="24" t="s">
        <v>2</v>
      </c>
      <c r="C63" s="24" t="s">
        <v>325</v>
      </c>
      <c r="D63" s="25" t="s">
        <v>340</v>
      </c>
      <c r="E63" s="26">
        <v>2850</v>
      </c>
    </row>
    <row r="64" spans="1:5">
      <c r="A64" s="23" t="s">
        <v>401</v>
      </c>
      <c r="B64" s="24" t="s">
        <v>324</v>
      </c>
      <c r="C64" s="24" t="s">
        <v>344</v>
      </c>
      <c r="D64" s="25" t="s">
        <v>387</v>
      </c>
      <c r="E64" s="26">
        <v>16300</v>
      </c>
    </row>
    <row r="65" spans="1:5">
      <c r="A65" s="23" t="s">
        <v>402</v>
      </c>
      <c r="B65" s="24" t="s">
        <v>2</v>
      </c>
      <c r="C65" s="24" t="s">
        <v>328</v>
      </c>
      <c r="D65" s="25" t="s">
        <v>353</v>
      </c>
      <c r="E65" s="26">
        <v>7200</v>
      </c>
    </row>
    <row r="66" spans="1:5">
      <c r="A66" s="23" t="s">
        <v>403</v>
      </c>
      <c r="B66" s="24" t="s">
        <v>2</v>
      </c>
      <c r="C66" s="24" t="s">
        <v>325</v>
      </c>
      <c r="D66" s="25" t="s">
        <v>379</v>
      </c>
      <c r="E66" s="26">
        <v>800</v>
      </c>
    </row>
    <row r="67" spans="1:5">
      <c r="A67" s="23" t="s">
        <v>404</v>
      </c>
      <c r="B67" s="24" t="s">
        <v>1</v>
      </c>
      <c r="C67" s="24" t="s">
        <v>333</v>
      </c>
      <c r="D67" s="25" t="s">
        <v>351</v>
      </c>
      <c r="E67" s="26">
        <v>3700</v>
      </c>
    </row>
    <row r="68" spans="1:5">
      <c r="A68" s="23" t="s">
        <v>405</v>
      </c>
      <c r="B68" s="24" t="s">
        <v>324</v>
      </c>
      <c r="C68" s="24" t="s">
        <v>328</v>
      </c>
      <c r="D68" s="25" t="s">
        <v>379</v>
      </c>
      <c r="E68" s="26">
        <v>800</v>
      </c>
    </row>
    <row r="69" spans="1:5">
      <c r="A69" s="23" t="s">
        <v>406</v>
      </c>
      <c r="B69" s="24" t="s">
        <v>2</v>
      </c>
      <c r="C69" s="24" t="s">
        <v>333</v>
      </c>
      <c r="D69" s="25" t="s">
        <v>342</v>
      </c>
      <c r="E69" s="26">
        <v>8100</v>
      </c>
    </row>
    <row r="70" spans="1:5">
      <c r="A70" s="23" t="s">
        <v>407</v>
      </c>
      <c r="B70" s="24" t="s">
        <v>1</v>
      </c>
      <c r="C70" s="24" t="s">
        <v>328</v>
      </c>
      <c r="D70" s="25" t="s">
        <v>351</v>
      </c>
      <c r="E70" s="26">
        <v>3700</v>
      </c>
    </row>
    <row r="71" spans="1:5">
      <c r="A71" s="23" t="s">
        <v>408</v>
      </c>
      <c r="B71" s="24" t="s">
        <v>1</v>
      </c>
      <c r="C71" s="24" t="s">
        <v>328</v>
      </c>
      <c r="D71" s="25" t="s">
        <v>326</v>
      </c>
      <c r="E71" s="26">
        <v>12320</v>
      </c>
    </row>
    <row r="72" spans="1:5">
      <c r="A72" s="23" t="s">
        <v>409</v>
      </c>
      <c r="B72" s="24" t="s">
        <v>2</v>
      </c>
      <c r="C72" s="24" t="s">
        <v>337</v>
      </c>
      <c r="D72" s="25" t="s">
        <v>387</v>
      </c>
      <c r="E72" s="26">
        <v>16300</v>
      </c>
    </row>
    <row r="73" spans="1:5">
      <c r="A73" s="23" t="s">
        <v>410</v>
      </c>
      <c r="B73" s="24" t="s">
        <v>324</v>
      </c>
      <c r="C73" s="24" t="s">
        <v>331</v>
      </c>
      <c r="D73" s="25" t="s">
        <v>379</v>
      </c>
      <c r="E73" s="26">
        <v>800</v>
      </c>
    </row>
    <row r="74" spans="1:5">
      <c r="A74" s="23" t="s">
        <v>411</v>
      </c>
      <c r="B74" s="24" t="s">
        <v>324</v>
      </c>
      <c r="C74" s="24" t="s">
        <v>331</v>
      </c>
      <c r="D74" s="25" t="s">
        <v>329</v>
      </c>
      <c r="E74" s="26">
        <v>1600</v>
      </c>
    </row>
    <row r="75" spans="1:5">
      <c r="A75" s="23" t="s">
        <v>412</v>
      </c>
      <c r="B75" s="24" t="s">
        <v>324</v>
      </c>
      <c r="C75" s="24" t="s">
        <v>325</v>
      </c>
      <c r="D75" s="25" t="s">
        <v>326</v>
      </c>
      <c r="E75" s="26">
        <v>12320</v>
      </c>
    </row>
    <row r="76" spans="1:5">
      <c r="A76" s="23" t="s">
        <v>413</v>
      </c>
      <c r="B76" s="24" t="s">
        <v>2</v>
      </c>
      <c r="C76" s="24" t="s">
        <v>337</v>
      </c>
      <c r="D76" s="25" t="s">
        <v>338</v>
      </c>
      <c r="E76" s="26">
        <v>4650</v>
      </c>
    </row>
    <row r="77" spans="1:5">
      <c r="A77" s="23" t="s">
        <v>414</v>
      </c>
      <c r="B77" s="24" t="s">
        <v>1</v>
      </c>
      <c r="C77" s="24" t="s">
        <v>328</v>
      </c>
      <c r="D77" s="25" t="s">
        <v>342</v>
      </c>
      <c r="E77" s="26">
        <v>8100</v>
      </c>
    </row>
    <row r="78" spans="1:5">
      <c r="A78" s="23" t="s">
        <v>415</v>
      </c>
      <c r="B78" s="24" t="s">
        <v>324</v>
      </c>
      <c r="C78" s="24" t="s">
        <v>325</v>
      </c>
      <c r="D78" s="25" t="s">
        <v>361</v>
      </c>
      <c r="E78" s="26">
        <v>9450</v>
      </c>
    </row>
    <row r="79" spans="1:5">
      <c r="A79" s="23" t="s">
        <v>416</v>
      </c>
      <c r="B79" s="24" t="s">
        <v>2</v>
      </c>
      <c r="C79" s="24" t="s">
        <v>325</v>
      </c>
      <c r="D79" s="25" t="s">
        <v>334</v>
      </c>
      <c r="E79" s="26">
        <v>2000</v>
      </c>
    </row>
    <row r="80" spans="1:5">
      <c r="A80" s="23" t="s">
        <v>417</v>
      </c>
      <c r="B80" s="24" t="s">
        <v>2</v>
      </c>
      <c r="C80" s="24" t="s">
        <v>344</v>
      </c>
      <c r="D80" s="25" t="s">
        <v>361</v>
      </c>
      <c r="E80" s="26">
        <v>9450</v>
      </c>
    </row>
    <row r="81" spans="1:5">
      <c r="A81" s="23" t="s">
        <v>418</v>
      </c>
      <c r="B81" s="24" t="s">
        <v>324</v>
      </c>
      <c r="C81" s="24" t="s">
        <v>333</v>
      </c>
      <c r="D81" s="25" t="s">
        <v>334</v>
      </c>
      <c r="E81" s="26">
        <v>2000</v>
      </c>
    </row>
    <row r="82" spans="1:5">
      <c r="A82" s="23" t="s">
        <v>419</v>
      </c>
      <c r="B82" s="24" t="s">
        <v>324</v>
      </c>
      <c r="C82" s="24" t="s">
        <v>331</v>
      </c>
      <c r="D82" s="25" t="s">
        <v>334</v>
      </c>
      <c r="E82" s="26">
        <v>2000</v>
      </c>
    </row>
    <row r="83" spans="1:5">
      <c r="A83" s="23" t="s">
        <v>420</v>
      </c>
      <c r="B83" s="24" t="s">
        <v>2</v>
      </c>
      <c r="C83" s="24" t="s">
        <v>344</v>
      </c>
      <c r="D83" s="25" t="s">
        <v>351</v>
      </c>
      <c r="E83" s="26">
        <v>3700</v>
      </c>
    </row>
    <row r="84" spans="1:5">
      <c r="A84" s="23" t="s">
        <v>421</v>
      </c>
      <c r="B84" s="24" t="s">
        <v>1</v>
      </c>
      <c r="C84" s="24" t="s">
        <v>328</v>
      </c>
      <c r="D84" s="25" t="s">
        <v>351</v>
      </c>
      <c r="E84" s="26">
        <v>3700</v>
      </c>
    </row>
    <row r="85" spans="1:5">
      <c r="A85" s="23" t="s">
        <v>422</v>
      </c>
      <c r="B85" s="24" t="s">
        <v>1</v>
      </c>
      <c r="C85" s="24" t="s">
        <v>337</v>
      </c>
      <c r="D85" s="25" t="s">
        <v>326</v>
      </c>
      <c r="E85" s="26">
        <v>12320</v>
      </c>
    </row>
    <row r="86" spans="1:5">
      <c r="A86" s="23" t="s">
        <v>423</v>
      </c>
      <c r="B86" s="24" t="s">
        <v>2</v>
      </c>
      <c r="C86" s="24" t="s">
        <v>333</v>
      </c>
      <c r="D86" s="25" t="s">
        <v>361</v>
      </c>
      <c r="E86" s="26">
        <v>9450</v>
      </c>
    </row>
    <row r="87" spans="1:5">
      <c r="A87" s="23" t="s">
        <v>424</v>
      </c>
      <c r="B87" s="24" t="s">
        <v>1</v>
      </c>
      <c r="C87" s="24" t="s">
        <v>328</v>
      </c>
      <c r="D87" s="25" t="s">
        <v>387</v>
      </c>
      <c r="E87" s="26">
        <v>16300</v>
      </c>
    </row>
    <row r="88" spans="1:5">
      <c r="A88" s="23" t="s">
        <v>425</v>
      </c>
      <c r="B88" s="24" t="s">
        <v>324</v>
      </c>
      <c r="C88" s="24" t="s">
        <v>337</v>
      </c>
      <c r="D88" s="25" t="s">
        <v>379</v>
      </c>
      <c r="E88" s="26">
        <v>800</v>
      </c>
    </row>
    <row r="89" spans="1:5">
      <c r="A89" s="23" t="s">
        <v>426</v>
      </c>
      <c r="B89" s="24" t="s">
        <v>1</v>
      </c>
      <c r="C89" s="24" t="s">
        <v>328</v>
      </c>
      <c r="D89" s="25" t="s">
        <v>340</v>
      </c>
      <c r="E89" s="26">
        <v>2850</v>
      </c>
    </row>
    <row r="90" spans="1:5">
      <c r="A90" s="23" t="s">
        <v>427</v>
      </c>
      <c r="B90" s="24" t="s">
        <v>324</v>
      </c>
      <c r="C90" s="24" t="s">
        <v>344</v>
      </c>
      <c r="D90" s="25" t="s">
        <v>361</v>
      </c>
      <c r="E90" s="26">
        <v>9450</v>
      </c>
    </row>
    <row r="91" spans="1:5">
      <c r="A91" s="23" t="s">
        <v>428</v>
      </c>
      <c r="B91" s="24" t="s">
        <v>1</v>
      </c>
      <c r="C91" s="24" t="s">
        <v>328</v>
      </c>
      <c r="D91" s="25" t="s">
        <v>326</v>
      </c>
      <c r="E91" s="26">
        <v>12320</v>
      </c>
    </row>
    <row r="92" spans="1:5">
      <c r="A92" s="23" t="s">
        <v>429</v>
      </c>
      <c r="B92" s="24" t="s">
        <v>2</v>
      </c>
      <c r="C92" s="24" t="s">
        <v>344</v>
      </c>
      <c r="D92" s="25" t="s">
        <v>379</v>
      </c>
      <c r="E92" s="26">
        <v>800</v>
      </c>
    </row>
    <row r="93" spans="1:5">
      <c r="A93" s="23" t="s">
        <v>430</v>
      </c>
      <c r="B93" s="24" t="s">
        <v>324</v>
      </c>
      <c r="C93" s="24" t="s">
        <v>337</v>
      </c>
      <c r="D93" s="25" t="s">
        <v>326</v>
      </c>
      <c r="E93" s="26">
        <v>12320</v>
      </c>
    </row>
    <row r="94" spans="1:5">
      <c r="A94" s="23" t="s">
        <v>431</v>
      </c>
      <c r="B94" s="24" t="s">
        <v>1</v>
      </c>
      <c r="C94" s="24" t="s">
        <v>331</v>
      </c>
      <c r="D94" s="25" t="s">
        <v>342</v>
      </c>
      <c r="E94" s="26">
        <v>8100</v>
      </c>
    </row>
    <row r="95" spans="1:5">
      <c r="A95" s="23" t="s">
        <v>432</v>
      </c>
      <c r="B95" s="24" t="s">
        <v>1</v>
      </c>
      <c r="C95" s="24" t="s">
        <v>328</v>
      </c>
      <c r="D95" s="25" t="s">
        <v>351</v>
      </c>
      <c r="E95" s="26">
        <v>3700</v>
      </c>
    </row>
    <row r="96" spans="1:5">
      <c r="A96" s="23" t="s">
        <v>433</v>
      </c>
      <c r="B96" s="24" t="s">
        <v>324</v>
      </c>
      <c r="C96" s="24" t="s">
        <v>331</v>
      </c>
      <c r="D96" s="25" t="s">
        <v>361</v>
      </c>
      <c r="E96" s="26">
        <v>9450</v>
      </c>
    </row>
    <row r="97" spans="1:5">
      <c r="A97" s="23" t="s">
        <v>434</v>
      </c>
      <c r="B97" s="24" t="s">
        <v>2</v>
      </c>
      <c r="C97" s="24" t="s">
        <v>331</v>
      </c>
      <c r="D97" s="25" t="s">
        <v>338</v>
      </c>
      <c r="E97" s="26">
        <v>4650</v>
      </c>
    </row>
    <row r="98" spans="1:5">
      <c r="A98" s="23" t="s">
        <v>435</v>
      </c>
      <c r="B98" s="24" t="s">
        <v>2</v>
      </c>
      <c r="C98" s="24" t="s">
        <v>333</v>
      </c>
      <c r="D98" s="25" t="s">
        <v>379</v>
      </c>
      <c r="E98" s="26">
        <v>800</v>
      </c>
    </row>
    <row r="99" spans="1:5">
      <c r="A99" s="23" t="s">
        <v>436</v>
      </c>
      <c r="B99" s="24" t="s">
        <v>324</v>
      </c>
      <c r="C99" s="24" t="s">
        <v>325</v>
      </c>
      <c r="D99" s="25" t="s">
        <v>329</v>
      </c>
      <c r="E99" s="26">
        <v>1600</v>
      </c>
    </row>
    <row r="100" spans="1:5">
      <c r="A100" s="23" t="s">
        <v>437</v>
      </c>
      <c r="B100" s="24" t="s">
        <v>2</v>
      </c>
      <c r="C100" s="24" t="s">
        <v>344</v>
      </c>
      <c r="D100" s="25" t="s">
        <v>361</v>
      </c>
      <c r="E100" s="26">
        <v>9450</v>
      </c>
    </row>
    <row r="101" spans="1:5">
      <c r="A101" s="23" t="s">
        <v>438</v>
      </c>
      <c r="B101" s="24" t="s">
        <v>1</v>
      </c>
      <c r="C101" s="24" t="s">
        <v>331</v>
      </c>
      <c r="D101" s="25" t="s">
        <v>342</v>
      </c>
      <c r="E101" s="26">
        <v>8100</v>
      </c>
    </row>
    <row r="102" spans="1:5">
      <c r="A102" s="23" t="s">
        <v>439</v>
      </c>
      <c r="B102" s="24" t="s">
        <v>2</v>
      </c>
      <c r="C102" s="24" t="s">
        <v>344</v>
      </c>
      <c r="D102" s="25" t="s">
        <v>361</v>
      </c>
      <c r="E102" s="26">
        <v>9450</v>
      </c>
    </row>
    <row r="103" spans="1:5">
      <c r="A103" s="23" t="s">
        <v>440</v>
      </c>
      <c r="B103" s="24" t="s">
        <v>2</v>
      </c>
      <c r="C103" s="24" t="s">
        <v>333</v>
      </c>
      <c r="D103" s="25" t="s">
        <v>340</v>
      </c>
      <c r="E103" s="26">
        <v>2850</v>
      </c>
    </row>
    <row r="104" spans="1:5">
      <c r="A104" s="23" t="s">
        <v>441</v>
      </c>
      <c r="B104" s="24" t="s">
        <v>324</v>
      </c>
      <c r="C104" s="24" t="s">
        <v>333</v>
      </c>
      <c r="D104" s="25" t="s">
        <v>387</v>
      </c>
      <c r="E104" s="26">
        <v>16300</v>
      </c>
    </row>
    <row r="105" spans="1:5">
      <c r="A105" s="23" t="s">
        <v>442</v>
      </c>
      <c r="B105" s="24" t="s">
        <v>2</v>
      </c>
      <c r="C105" s="24" t="s">
        <v>344</v>
      </c>
      <c r="D105" s="25" t="s">
        <v>351</v>
      </c>
      <c r="E105" s="26">
        <v>3700</v>
      </c>
    </row>
    <row r="106" spans="1:5">
      <c r="A106" s="23" t="s">
        <v>443</v>
      </c>
      <c r="B106" s="24" t="s">
        <v>324</v>
      </c>
      <c r="C106" s="24" t="s">
        <v>331</v>
      </c>
      <c r="D106" s="25" t="s">
        <v>329</v>
      </c>
      <c r="E106" s="26">
        <v>1600</v>
      </c>
    </row>
    <row r="107" spans="1:5">
      <c r="A107" s="23" t="s">
        <v>444</v>
      </c>
      <c r="B107" s="24" t="s">
        <v>2</v>
      </c>
      <c r="C107" s="24" t="s">
        <v>331</v>
      </c>
      <c r="D107" s="25" t="s">
        <v>387</v>
      </c>
      <c r="E107" s="26">
        <v>16300</v>
      </c>
    </row>
    <row r="108" spans="1:5">
      <c r="A108" s="23" t="s">
        <v>445</v>
      </c>
      <c r="B108" s="24" t="s">
        <v>324</v>
      </c>
      <c r="C108" s="24" t="s">
        <v>337</v>
      </c>
      <c r="D108" s="25" t="s">
        <v>334</v>
      </c>
      <c r="E108" s="26">
        <v>2000</v>
      </c>
    </row>
    <row r="109" spans="1:5">
      <c r="A109" s="23" t="s">
        <v>446</v>
      </c>
      <c r="B109" s="24" t="s">
        <v>1</v>
      </c>
      <c r="C109" s="24" t="s">
        <v>333</v>
      </c>
      <c r="D109" s="25" t="s">
        <v>353</v>
      </c>
      <c r="E109" s="26">
        <v>7200</v>
      </c>
    </row>
    <row r="110" spans="1:5">
      <c r="A110" s="23" t="s">
        <v>447</v>
      </c>
      <c r="B110" s="24" t="s">
        <v>1</v>
      </c>
      <c r="C110" s="24" t="s">
        <v>328</v>
      </c>
      <c r="D110" s="25" t="s">
        <v>351</v>
      </c>
      <c r="E110" s="26">
        <v>3700</v>
      </c>
    </row>
    <row r="111" spans="1:5">
      <c r="A111" s="23" t="s">
        <v>448</v>
      </c>
      <c r="B111" s="24" t="s">
        <v>1</v>
      </c>
      <c r="C111" s="24" t="s">
        <v>337</v>
      </c>
      <c r="D111" s="25" t="s">
        <v>361</v>
      </c>
      <c r="E111" s="26">
        <v>9450</v>
      </c>
    </row>
    <row r="112" spans="1:5">
      <c r="A112" s="23" t="s">
        <v>449</v>
      </c>
      <c r="B112" s="24" t="s">
        <v>1</v>
      </c>
      <c r="C112" s="24" t="s">
        <v>325</v>
      </c>
      <c r="D112" s="25" t="s">
        <v>351</v>
      </c>
      <c r="E112" s="26">
        <v>3700</v>
      </c>
    </row>
    <row r="113" spans="1:5">
      <c r="A113" s="23" t="s">
        <v>450</v>
      </c>
      <c r="B113" s="24" t="s">
        <v>2</v>
      </c>
      <c r="C113" s="24" t="s">
        <v>344</v>
      </c>
      <c r="D113" s="25" t="s">
        <v>329</v>
      </c>
      <c r="E113" s="26">
        <v>1600</v>
      </c>
    </row>
    <row r="114" spans="1:5">
      <c r="A114" s="23" t="s">
        <v>451</v>
      </c>
      <c r="B114" s="24" t="s">
        <v>324</v>
      </c>
      <c r="C114" s="24" t="s">
        <v>331</v>
      </c>
      <c r="D114" s="25" t="s">
        <v>379</v>
      </c>
      <c r="E114" s="26">
        <v>800</v>
      </c>
    </row>
    <row r="115" spans="1:5">
      <c r="A115" s="23" t="s">
        <v>452</v>
      </c>
      <c r="B115" s="24" t="s">
        <v>324</v>
      </c>
      <c r="C115" s="24" t="s">
        <v>325</v>
      </c>
      <c r="D115" s="25" t="s">
        <v>326</v>
      </c>
      <c r="E115" s="26">
        <v>12320</v>
      </c>
    </row>
    <row r="116" spans="1:5">
      <c r="A116" s="23" t="s">
        <v>453</v>
      </c>
      <c r="B116" s="24" t="s">
        <v>1</v>
      </c>
      <c r="C116" s="24" t="s">
        <v>333</v>
      </c>
      <c r="D116" s="25" t="s">
        <v>353</v>
      </c>
      <c r="E116" s="26">
        <v>7200</v>
      </c>
    </row>
    <row r="117" spans="1:5">
      <c r="A117" s="23" t="s">
        <v>454</v>
      </c>
      <c r="B117" s="24" t="s">
        <v>2</v>
      </c>
      <c r="C117" s="24" t="s">
        <v>333</v>
      </c>
      <c r="D117" s="25" t="s">
        <v>387</v>
      </c>
      <c r="E117" s="26">
        <v>16300</v>
      </c>
    </row>
    <row r="118" spans="1:5">
      <c r="A118" s="23" t="s">
        <v>455</v>
      </c>
      <c r="B118" s="24" t="s">
        <v>324</v>
      </c>
      <c r="C118" s="24" t="s">
        <v>333</v>
      </c>
      <c r="D118" s="25" t="s">
        <v>338</v>
      </c>
      <c r="E118" s="26">
        <v>4650</v>
      </c>
    </row>
    <row r="119" spans="1:5">
      <c r="A119" s="23" t="s">
        <v>456</v>
      </c>
      <c r="B119" s="24" t="s">
        <v>324</v>
      </c>
      <c r="C119" s="24" t="s">
        <v>344</v>
      </c>
      <c r="D119" s="25" t="s">
        <v>353</v>
      </c>
      <c r="E119" s="26">
        <v>7200</v>
      </c>
    </row>
    <row r="120" spans="1:5">
      <c r="A120" s="23" t="s">
        <v>457</v>
      </c>
      <c r="B120" s="24" t="s">
        <v>2</v>
      </c>
      <c r="C120" s="24" t="s">
        <v>333</v>
      </c>
      <c r="D120" s="25" t="s">
        <v>340</v>
      </c>
      <c r="E120" s="26">
        <v>2850</v>
      </c>
    </row>
    <row r="121" spans="1:5">
      <c r="A121" s="23" t="s">
        <v>458</v>
      </c>
      <c r="B121" s="24" t="s">
        <v>1</v>
      </c>
      <c r="C121" s="24" t="s">
        <v>337</v>
      </c>
      <c r="D121" s="25" t="s">
        <v>326</v>
      </c>
      <c r="E121" s="26">
        <v>12320</v>
      </c>
    </row>
    <row r="122" spans="1:5">
      <c r="A122" s="23" t="s">
        <v>459</v>
      </c>
      <c r="B122" s="24" t="s">
        <v>2</v>
      </c>
      <c r="C122" s="24" t="s">
        <v>337</v>
      </c>
      <c r="D122" s="25" t="s">
        <v>340</v>
      </c>
      <c r="E122" s="26">
        <v>2850</v>
      </c>
    </row>
    <row r="123" spans="1:5">
      <c r="A123" s="23" t="s">
        <v>460</v>
      </c>
      <c r="B123" s="24" t="s">
        <v>2</v>
      </c>
      <c r="C123" s="24" t="s">
        <v>337</v>
      </c>
      <c r="D123" s="25" t="s">
        <v>340</v>
      </c>
      <c r="E123" s="26">
        <v>2850</v>
      </c>
    </row>
    <row r="124" spans="1:5">
      <c r="A124" s="23" t="s">
        <v>461</v>
      </c>
      <c r="B124" s="24" t="s">
        <v>2</v>
      </c>
      <c r="C124" s="24" t="s">
        <v>337</v>
      </c>
      <c r="D124" s="25" t="s">
        <v>334</v>
      </c>
      <c r="E124" s="26">
        <v>2000</v>
      </c>
    </row>
    <row r="125" spans="1:5">
      <c r="A125" s="23" t="s">
        <v>462</v>
      </c>
      <c r="B125" s="24" t="s">
        <v>2</v>
      </c>
      <c r="C125" s="24" t="s">
        <v>337</v>
      </c>
      <c r="D125" s="25" t="s">
        <v>387</v>
      </c>
      <c r="E125" s="26">
        <v>16300</v>
      </c>
    </row>
    <row r="126" spans="1:5">
      <c r="A126" s="23" t="s">
        <v>463</v>
      </c>
      <c r="B126" s="24" t="s">
        <v>324</v>
      </c>
      <c r="C126" s="24" t="s">
        <v>325</v>
      </c>
      <c r="D126" s="25" t="s">
        <v>342</v>
      </c>
      <c r="E126" s="26">
        <v>8100</v>
      </c>
    </row>
    <row r="127" spans="1:5">
      <c r="A127" s="23" t="s">
        <v>464</v>
      </c>
      <c r="B127" s="24" t="s">
        <v>2</v>
      </c>
      <c r="C127" s="24" t="s">
        <v>325</v>
      </c>
      <c r="D127" s="25" t="s">
        <v>329</v>
      </c>
      <c r="E127" s="26">
        <v>1600</v>
      </c>
    </row>
    <row r="128" spans="1:5">
      <c r="A128" s="23" t="s">
        <v>442</v>
      </c>
      <c r="B128" s="24" t="s">
        <v>2</v>
      </c>
      <c r="C128" s="24" t="s">
        <v>344</v>
      </c>
      <c r="D128" s="25" t="s">
        <v>351</v>
      </c>
      <c r="E128" s="26">
        <v>3700</v>
      </c>
    </row>
    <row r="129" spans="1:5">
      <c r="A129" s="23" t="s">
        <v>443</v>
      </c>
      <c r="B129" s="24" t="s">
        <v>324</v>
      </c>
      <c r="C129" s="24" t="s">
        <v>331</v>
      </c>
      <c r="D129" s="25" t="s">
        <v>329</v>
      </c>
      <c r="E129" s="26">
        <v>1600</v>
      </c>
    </row>
    <row r="130" spans="1:5">
      <c r="A130" s="23" t="s">
        <v>444</v>
      </c>
      <c r="B130" s="24" t="s">
        <v>2</v>
      </c>
      <c r="C130" s="24" t="s">
        <v>331</v>
      </c>
      <c r="D130" s="25" t="s">
        <v>387</v>
      </c>
      <c r="E130" s="26">
        <v>16300</v>
      </c>
    </row>
    <row r="131" spans="1:5">
      <c r="A131" s="23" t="s">
        <v>445</v>
      </c>
      <c r="B131" s="24" t="s">
        <v>324</v>
      </c>
      <c r="C131" s="24" t="s">
        <v>337</v>
      </c>
      <c r="D131" s="25" t="s">
        <v>334</v>
      </c>
      <c r="E131" s="26">
        <v>2000</v>
      </c>
    </row>
    <row r="132" spans="1:5">
      <c r="A132" s="23" t="s">
        <v>446</v>
      </c>
      <c r="B132" s="24" t="s">
        <v>1</v>
      </c>
      <c r="C132" s="24" t="s">
        <v>333</v>
      </c>
      <c r="D132" s="25" t="s">
        <v>353</v>
      </c>
      <c r="E132" s="26">
        <v>7200</v>
      </c>
    </row>
    <row r="133" spans="1:5">
      <c r="A133" s="23" t="s">
        <v>447</v>
      </c>
      <c r="B133" s="24" t="s">
        <v>1</v>
      </c>
      <c r="C133" s="24" t="s">
        <v>328</v>
      </c>
      <c r="D133" s="25" t="s">
        <v>351</v>
      </c>
      <c r="E133" s="26">
        <v>3700</v>
      </c>
    </row>
    <row r="134" spans="1:5">
      <c r="A134" s="23" t="s">
        <v>448</v>
      </c>
      <c r="B134" s="24" t="s">
        <v>1</v>
      </c>
      <c r="C134" s="24" t="s">
        <v>337</v>
      </c>
      <c r="D134" s="25" t="s">
        <v>361</v>
      </c>
      <c r="E134" s="26">
        <v>9450</v>
      </c>
    </row>
    <row r="135" spans="1:5">
      <c r="A135" s="23" t="s">
        <v>449</v>
      </c>
      <c r="B135" s="24" t="s">
        <v>1</v>
      </c>
      <c r="C135" s="24" t="s">
        <v>325</v>
      </c>
      <c r="D135" s="25" t="s">
        <v>351</v>
      </c>
      <c r="E135" s="26">
        <v>3700</v>
      </c>
    </row>
    <row r="136" spans="1:5">
      <c r="A136" s="23" t="s">
        <v>450</v>
      </c>
      <c r="B136" s="24" t="s">
        <v>2</v>
      </c>
      <c r="C136" s="24" t="s">
        <v>344</v>
      </c>
      <c r="D136" s="25" t="s">
        <v>329</v>
      </c>
      <c r="E136" s="26">
        <v>1600</v>
      </c>
    </row>
    <row r="137" spans="1:5">
      <c r="A137" s="23" t="s">
        <v>451</v>
      </c>
      <c r="B137" s="24" t="s">
        <v>324</v>
      </c>
      <c r="C137" s="24" t="s">
        <v>331</v>
      </c>
      <c r="D137" s="25" t="s">
        <v>379</v>
      </c>
      <c r="E137" s="26">
        <v>800</v>
      </c>
    </row>
    <row r="138" spans="1:5">
      <c r="A138" s="23" t="s">
        <v>452</v>
      </c>
      <c r="B138" s="24" t="s">
        <v>324</v>
      </c>
      <c r="C138" s="24" t="s">
        <v>325</v>
      </c>
      <c r="D138" s="25" t="s">
        <v>326</v>
      </c>
      <c r="E138" s="26">
        <v>12320</v>
      </c>
    </row>
    <row r="139" spans="1:5">
      <c r="A139" s="23" t="s">
        <v>453</v>
      </c>
      <c r="B139" s="24" t="s">
        <v>1</v>
      </c>
      <c r="C139" s="24" t="s">
        <v>333</v>
      </c>
      <c r="D139" s="25" t="s">
        <v>353</v>
      </c>
      <c r="E139" s="26">
        <v>7200</v>
      </c>
    </row>
    <row r="140" spans="1:5">
      <c r="A140" s="23" t="s">
        <v>454</v>
      </c>
      <c r="B140" s="24" t="s">
        <v>2</v>
      </c>
      <c r="C140" s="24" t="s">
        <v>333</v>
      </c>
      <c r="D140" s="25" t="s">
        <v>387</v>
      </c>
      <c r="E140" s="26">
        <v>16300</v>
      </c>
    </row>
    <row r="141" spans="1:5">
      <c r="A141" s="23" t="s">
        <v>455</v>
      </c>
      <c r="B141" s="24" t="s">
        <v>324</v>
      </c>
      <c r="C141" s="24" t="s">
        <v>333</v>
      </c>
      <c r="D141" s="25" t="s">
        <v>338</v>
      </c>
      <c r="E141" s="26">
        <v>4650</v>
      </c>
    </row>
    <row r="142" spans="1:5">
      <c r="A142" s="23" t="s">
        <v>456</v>
      </c>
      <c r="B142" s="24" t="s">
        <v>324</v>
      </c>
      <c r="C142" s="24" t="s">
        <v>344</v>
      </c>
      <c r="D142" s="25" t="s">
        <v>353</v>
      </c>
      <c r="E142" s="26">
        <v>7200</v>
      </c>
    </row>
    <row r="143" spans="1:5">
      <c r="A143" s="23" t="s">
        <v>457</v>
      </c>
      <c r="B143" s="24" t="s">
        <v>2</v>
      </c>
      <c r="C143" s="24" t="s">
        <v>333</v>
      </c>
      <c r="D143" s="25" t="s">
        <v>340</v>
      </c>
      <c r="E143" s="26">
        <v>2850</v>
      </c>
    </row>
    <row r="144" spans="1:5">
      <c r="A144" s="23" t="s">
        <v>458</v>
      </c>
      <c r="B144" s="24" t="s">
        <v>1</v>
      </c>
      <c r="C144" s="24" t="s">
        <v>337</v>
      </c>
      <c r="D144" s="25" t="s">
        <v>326</v>
      </c>
      <c r="E144" s="26">
        <v>12320</v>
      </c>
    </row>
    <row r="145" spans="1:5">
      <c r="A145" s="23" t="s">
        <v>459</v>
      </c>
      <c r="B145" s="24" t="s">
        <v>2</v>
      </c>
      <c r="C145" s="24" t="s">
        <v>337</v>
      </c>
      <c r="D145" s="25" t="s">
        <v>340</v>
      </c>
      <c r="E145" s="26">
        <v>2850</v>
      </c>
    </row>
    <row r="146" spans="1:5">
      <c r="A146" s="23" t="s">
        <v>460</v>
      </c>
      <c r="B146" s="24" t="s">
        <v>2</v>
      </c>
      <c r="C146" s="24" t="s">
        <v>337</v>
      </c>
      <c r="D146" s="25" t="s">
        <v>340</v>
      </c>
      <c r="E146" s="26">
        <v>2850</v>
      </c>
    </row>
    <row r="147" spans="1:5">
      <c r="A147" s="23" t="s">
        <v>461</v>
      </c>
      <c r="B147" s="24" t="s">
        <v>2</v>
      </c>
      <c r="C147" s="24" t="s">
        <v>337</v>
      </c>
      <c r="D147" s="25" t="s">
        <v>334</v>
      </c>
      <c r="E147" s="26">
        <v>2000</v>
      </c>
    </row>
    <row r="148" spans="1:5">
      <c r="A148" s="23" t="s">
        <v>462</v>
      </c>
      <c r="B148" s="24" t="s">
        <v>2</v>
      </c>
      <c r="C148" s="24" t="s">
        <v>337</v>
      </c>
      <c r="D148" s="25" t="s">
        <v>387</v>
      </c>
      <c r="E148" s="26">
        <v>16300</v>
      </c>
    </row>
    <row r="149" spans="1:5">
      <c r="A149" s="23" t="s">
        <v>463</v>
      </c>
      <c r="B149" s="24" t="s">
        <v>324</v>
      </c>
      <c r="C149" s="24" t="s">
        <v>325</v>
      </c>
      <c r="D149" s="25" t="s">
        <v>342</v>
      </c>
      <c r="E149" s="26">
        <v>8100</v>
      </c>
    </row>
    <row r="150" spans="1:5" ht="15.75" thickBot="1">
      <c r="A150" s="27" t="s">
        <v>464</v>
      </c>
      <c r="B150" s="28" t="s">
        <v>2</v>
      </c>
      <c r="C150" s="28" t="s">
        <v>325</v>
      </c>
      <c r="D150" s="29" t="s">
        <v>329</v>
      </c>
      <c r="E150" s="30">
        <v>1600</v>
      </c>
    </row>
  </sheetData>
  <dataValidations count="3">
    <dataValidation type="list" allowBlank="1" showInputMessage="1" showErrorMessage="1" sqref="H2" xr:uid="{00000000-0002-0000-0000-000000000000}">
      <formula1>$N$1:$N$3</formula1>
    </dataValidation>
    <dataValidation type="list" allowBlank="1" showInputMessage="1" showErrorMessage="1" sqref="I2" xr:uid="{00000000-0002-0000-0000-000001000000}">
      <formula1>$O$1:$O$6</formula1>
    </dataValidation>
    <dataValidation type="list" allowBlank="1" showInputMessage="1" showErrorMessage="1" sqref="J2" xr:uid="{00000000-0002-0000-0000-000002000000}">
      <formula1>$P$1:$P$11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1"/>
  <sheetViews>
    <sheetView zoomScaleNormal="100" workbookViewId="0">
      <pane ySplit="1" topLeftCell="A2" activePane="bottomLeft" state="frozen"/>
      <selection activeCell="B1" sqref="B1"/>
      <selection pane="bottomLeft" activeCell="M15" sqref="M15"/>
    </sheetView>
  </sheetViews>
  <sheetFormatPr defaultColWidth="9.140625" defaultRowHeight="12.75"/>
  <cols>
    <col min="1" max="1" width="22" style="1" bestFit="1" customWidth="1"/>
    <col min="2" max="8" width="15.7109375" style="3" customWidth="1"/>
    <col min="9" max="9" width="9.140625" style="1"/>
    <col min="10" max="10" width="19.28515625" style="1" bestFit="1" customWidth="1"/>
    <col min="11" max="11" width="9.140625" style="1"/>
    <col min="12" max="12" width="9.5703125" style="1" bestFit="1" customWidth="1"/>
    <col min="13" max="16384" width="9.140625" style="1"/>
  </cols>
  <sheetData>
    <row r="1" spans="1:13" s="2" customFormat="1" ht="25.5">
      <c r="A1" s="6" t="s">
        <v>153</v>
      </c>
      <c r="B1" s="6" t="s">
        <v>0</v>
      </c>
      <c r="C1" s="6" t="s">
        <v>154</v>
      </c>
      <c r="D1" s="6" t="s">
        <v>155</v>
      </c>
      <c r="E1" s="6" t="s">
        <v>156</v>
      </c>
      <c r="F1" s="6" t="s">
        <v>161</v>
      </c>
      <c r="G1" s="6" t="s">
        <v>160</v>
      </c>
      <c r="H1" s="6" t="s">
        <v>157</v>
      </c>
    </row>
    <row r="2" spans="1:13">
      <c r="A2" s="5" t="s">
        <v>10</v>
      </c>
      <c r="B2" s="4">
        <v>2016096932</v>
      </c>
      <c r="C2" s="4" t="s">
        <v>169</v>
      </c>
      <c r="D2" s="4">
        <v>5</v>
      </c>
      <c r="E2" s="4">
        <v>1</v>
      </c>
      <c r="F2" s="4">
        <v>8</v>
      </c>
      <c r="G2" s="4">
        <f>IF(F2&lt;&gt;"",AVERAGE(F2,LARGE(D2:E2,1)),AVERAGE(D2:E2))</f>
        <v>6.5</v>
      </c>
      <c r="H2" s="4" t="str">
        <f>IF(G2&gt;=6,"Aprovado(a)","Reprovado(a)")</f>
        <v>Aprovado(a)</v>
      </c>
      <c r="J2" s="41" t="s">
        <v>302</v>
      </c>
      <c r="K2" s="41"/>
      <c r="L2" s="41"/>
      <c r="M2" s="41"/>
    </row>
    <row r="3" spans="1:13">
      <c r="A3" s="5" t="s">
        <v>26</v>
      </c>
      <c r="B3" s="4">
        <v>2016039428</v>
      </c>
      <c r="C3" s="4" t="s">
        <v>169</v>
      </c>
      <c r="D3" s="4">
        <v>0</v>
      </c>
      <c r="E3" s="4">
        <v>1</v>
      </c>
      <c r="F3" s="4">
        <v>9</v>
      </c>
      <c r="G3" s="4">
        <f t="shared" ref="G3:G33" si="0">IF(F3&lt;&gt;"",AVERAGE(F3,LARGE(D3:E3,1)),AVERAGE(D3:E3))</f>
        <v>5</v>
      </c>
      <c r="H3" s="4" t="str">
        <f t="shared" ref="H3:H66" si="1">IF(G3&gt;=6,"Aprovado(a)","Reprovado(a)")</f>
        <v>Reprovado(a)</v>
      </c>
      <c r="J3" s="19" t="s">
        <v>303</v>
      </c>
      <c r="K3" s="4">
        <f>LARGE($G$2:$G$151,1)</f>
        <v>10</v>
      </c>
      <c r="L3" s="19" t="s">
        <v>304</v>
      </c>
      <c r="M3" s="4">
        <f>SMALL($G$2:$G$151,1)</f>
        <v>0</v>
      </c>
    </row>
    <row r="4" spans="1:13">
      <c r="A4" s="5" t="s">
        <v>46</v>
      </c>
      <c r="B4" s="4">
        <v>2016057318</v>
      </c>
      <c r="C4" s="4" t="s">
        <v>169</v>
      </c>
      <c r="D4" s="4">
        <v>10</v>
      </c>
      <c r="E4" s="4">
        <v>3</v>
      </c>
      <c r="F4" s="4" t="s">
        <v>159</v>
      </c>
      <c r="G4" s="4">
        <f t="shared" si="0"/>
        <v>6.5</v>
      </c>
      <c r="H4" s="4" t="str">
        <f t="shared" si="1"/>
        <v>Aprovado(a)</v>
      </c>
      <c r="J4" s="19" t="s">
        <v>305</v>
      </c>
      <c r="K4" s="4">
        <f>LARGE($G$2:$G$151,2)</f>
        <v>10</v>
      </c>
      <c r="L4" s="19" t="s">
        <v>306</v>
      </c>
      <c r="M4" s="4">
        <f>SMALL($G$2:$G$151,2)</f>
        <v>0.5</v>
      </c>
    </row>
    <row r="5" spans="1:13">
      <c r="A5" s="5" t="s">
        <v>63</v>
      </c>
      <c r="B5" s="4">
        <v>2016098602</v>
      </c>
      <c r="C5" s="4" t="s">
        <v>169</v>
      </c>
      <c r="D5" s="4">
        <v>5</v>
      </c>
      <c r="E5" s="4">
        <v>9</v>
      </c>
      <c r="F5" s="4" t="s">
        <v>159</v>
      </c>
      <c r="G5" s="4">
        <f t="shared" si="0"/>
        <v>7</v>
      </c>
      <c r="H5" s="4" t="str">
        <f t="shared" si="1"/>
        <v>Aprovado(a)</v>
      </c>
      <c r="J5" s="19" t="s">
        <v>307</v>
      </c>
      <c r="K5" s="4">
        <f>LARGE($G$2:$G$151,3)</f>
        <v>10</v>
      </c>
      <c r="L5" s="19" t="s">
        <v>308</v>
      </c>
      <c r="M5" s="4">
        <f>SMALL($G$2:$G$151,3)</f>
        <v>1.5</v>
      </c>
    </row>
    <row r="6" spans="1:13">
      <c r="A6" s="5" t="s">
        <v>104</v>
      </c>
      <c r="B6" s="4">
        <v>2016006284</v>
      </c>
      <c r="C6" s="4" t="s">
        <v>169</v>
      </c>
      <c r="D6" s="4">
        <v>3</v>
      </c>
      <c r="E6" s="4">
        <v>7</v>
      </c>
      <c r="F6" s="4">
        <v>5</v>
      </c>
      <c r="G6" s="4">
        <f t="shared" si="0"/>
        <v>6</v>
      </c>
      <c r="H6" s="4" t="str">
        <f t="shared" si="1"/>
        <v>Aprovado(a)</v>
      </c>
    </row>
    <row r="7" spans="1:13">
      <c r="A7" s="5" t="s">
        <v>107</v>
      </c>
      <c r="B7" s="4">
        <v>2016096095</v>
      </c>
      <c r="C7" s="4" t="s">
        <v>169</v>
      </c>
      <c r="D7" s="4">
        <v>2</v>
      </c>
      <c r="E7" s="4">
        <v>7</v>
      </c>
      <c r="F7" s="4">
        <v>6</v>
      </c>
      <c r="G7" s="4">
        <f t="shared" si="0"/>
        <v>6.5</v>
      </c>
      <c r="H7" s="4" t="str">
        <f t="shared" si="1"/>
        <v>Aprovado(a)</v>
      </c>
    </row>
    <row r="8" spans="1:13">
      <c r="A8" s="5" t="s">
        <v>111</v>
      </c>
      <c r="B8" s="4">
        <v>2016055784</v>
      </c>
      <c r="C8" s="4" t="s">
        <v>169</v>
      </c>
      <c r="D8" s="4">
        <v>1</v>
      </c>
      <c r="E8" s="4">
        <v>7</v>
      </c>
      <c r="F8" s="4">
        <v>5</v>
      </c>
      <c r="G8" s="4">
        <f t="shared" si="0"/>
        <v>6</v>
      </c>
      <c r="H8" s="4" t="str">
        <f t="shared" si="1"/>
        <v>Aprovado(a)</v>
      </c>
      <c r="J8" s="41" t="s">
        <v>309</v>
      </c>
      <c r="K8" s="41"/>
      <c r="L8" s="41"/>
      <c r="M8" s="41"/>
    </row>
    <row r="9" spans="1:13">
      <c r="A9" s="5" t="s">
        <v>134</v>
      </c>
      <c r="B9" s="4">
        <v>2016068519</v>
      </c>
      <c r="C9" s="4" t="s">
        <v>169</v>
      </c>
      <c r="D9" s="4">
        <v>2</v>
      </c>
      <c r="E9" s="4">
        <v>5</v>
      </c>
      <c r="F9" s="4">
        <v>8</v>
      </c>
      <c r="G9" s="4">
        <f t="shared" si="0"/>
        <v>6.5</v>
      </c>
      <c r="H9" s="4" t="str">
        <f t="shared" si="1"/>
        <v>Aprovado(a)</v>
      </c>
      <c r="J9" s="19" t="s">
        <v>316</v>
      </c>
      <c r="K9" s="20" t="s">
        <v>310</v>
      </c>
      <c r="L9" s="21">
        <v>6</v>
      </c>
      <c r="M9" s="22"/>
    </row>
    <row r="10" spans="1:13">
      <c r="A10" s="5" t="s">
        <v>17</v>
      </c>
      <c r="B10" s="4">
        <v>2016044284</v>
      </c>
      <c r="C10" s="4" t="s">
        <v>176</v>
      </c>
      <c r="D10" s="4">
        <v>2</v>
      </c>
      <c r="E10" s="4">
        <v>7</v>
      </c>
      <c r="F10" s="4">
        <v>6</v>
      </c>
      <c r="G10" s="4">
        <f t="shared" si="0"/>
        <v>6.5</v>
      </c>
      <c r="H10" s="4" t="str">
        <f t="shared" si="1"/>
        <v>Aprovado(a)</v>
      </c>
      <c r="J10" s="19" t="s">
        <v>317</v>
      </c>
      <c r="K10" s="20" t="s">
        <v>311</v>
      </c>
      <c r="L10" s="21">
        <v>6</v>
      </c>
      <c r="M10" s="22"/>
    </row>
    <row r="11" spans="1:13">
      <c r="A11" s="5" t="s">
        <v>20</v>
      </c>
      <c r="B11" s="4">
        <v>2016093059</v>
      </c>
      <c r="C11" s="4" t="s">
        <v>176</v>
      </c>
      <c r="D11" s="4">
        <v>10</v>
      </c>
      <c r="E11" s="4">
        <v>0</v>
      </c>
      <c r="F11" s="4">
        <v>3</v>
      </c>
      <c r="G11" s="4">
        <f t="shared" si="0"/>
        <v>6.5</v>
      </c>
      <c r="H11" s="4" t="str">
        <f t="shared" si="1"/>
        <v>Aprovado(a)</v>
      </c>
    </row>
    <row r="12" spans="1:13">
      <c r="A12" s="5" t="s">
        <v>23</v>
      </c>
      <c r="B12" s="4">
        <v>2016003383</v>
      </c>
      <c r="C12" s="4" t="s">
        <v>176</v>
      </c>
      <c r="D12" s="4">
        <v>2</v>
      </c>
      <c r="E12" s="4">
        <v>5</v>
      </c>
      <c r="F12" s="4">
        <v>9</v>
      </c>
      <c r="G12" s="4">
        <f t="shared" si="0"/>
        <v>7</v>
      </c>
      <c r="H12" s="4" t="str">
        <f t="shared" si="1"/>
        <v>Aprovado(a)</v>
      </c>
    </row>
    <row r="13" spans="1:13">
      <c r="A13" s="5" t="s">
        <v>42</v>
      </c>
      <c r="B13" s="4">
        <v>2016083227</v>
      </c>
      <c r="C13" s="4" t="s">
        <v>176</v>
      </c>
      <c r="D13" s="4">
        <v>0</v>
      </c>
      <c r="E13" s="4">
        <v>7</v>
      </c>
      <c r="F13" s="4">
        <v>9</v>
      </c>
      <c r="G13" s="4">
        <f t="shared" si="0"/>
        <v>8</v>
      </c>
      <c r="H13" s="4" t="str">
        <f t="shared" si="1"/>
        <v>Aprovado(a)</v>
      </c>
      <c r="J13" s="53" t="s">
        <v>315</v>
      </c>
      <c r="K13" s="53"/>
    </row>
    <row r="14" spans="1:13">
      <c r="A14" s="5" t="s">
        <v>51</v>
      </c>
      <c r="B14" s="4">
        <v>2016060476</v>
      </c>
      <c r="C14" s="4" t="s">
        <v>176</v>
      </c>
      <c r="D14" s="4">
        <v>3</v>
      </c>
      <c r="E14" s="4">
        <v>9</v>
      </c>
      <c r="F14" s="4" t="s">
        <v>159</v>
      </c>
      <c r="G14" s="4">
        <f t="shared" si="0"/>
        <v>6</v>
      </c>
      <c r="H14" s="4" t="str">
        <f t="shared" si="1"/>
        <v>Aprovado(a)</v>
      </c>
      <c r="J14" s="6" t="s">
        <v>314</v>
      </c>
      <c r="K14" s="4">
        <v>5.98</v>
      </c>
    </row>
    <row r="15" spans="1:13">
      <c r="A15" s="5" t="s">
        <v>58</v>
      </c>
      <c r="B15" s="4">
        <v>2016038006</v>
      </c>
      <c r="C15" s="4" t="s">
        <v>176</v>
      </c>
      <c r="D15" s="4">
        <v>10</v>
      </c>
      <c r="E15" s="4">
        <v>7</v>
      </c>
      <c r="F15" s="4" t="s">
        <v>159</v>
      </c>
      <c r="G15" s="4">
        <f t="shared" si="0"/>
        <v>8.5</v>
      </c>
      <c r="H15" s="4" t="str">
        <f t="shared" si="1"/>
        <v>Aprovado(a)</v>
      </c>
      <c r="J15" s="6" t="s">
        <v>534</v>
      </c>
      <c r="K15" s="4">
        <v>10</v>
      </c>
    </row>
    <row r="16" spans="1:13">
      <c r="A16" s="5" t="s">
        <v>74</v>
      </c>
      <c r="B16" s="4">
        <v>2016031711</v>
      </c>
      <c r="C16" s="4" t="s">
        <v>176</v>
      </c>
      <c r="D16" s="4">
        <v>1</v>
      </c>
      <c r="E16" s="4">
        <v>1</v>
      </c>
      <c r="F16" s="4">
        <v>0</v>
      </c>
      <c r="G16" s="4">
        <f t="shared" si="0"/>
        <v>0.5</v>
      </c>
      <c r="H16" s="4" t="str">
        <f t="shared" si="1"/>
        <v>Reprovado(a)</v>
      </c>
      <c r="J16" s="6" t="s">
        <v>535</v>
      </c>
      <c r="K16" s="4">
        <v>0</v>
      </c>
    </row>
    <row r="17" spans="1:11">
      <c r="A17" s="5" t="s">
        <v>76</v>
      </c>
      <c r="B17" s="4">
        <v>2016068045</v>
      </c>
      <c r="C17" s="4" t="s">
        <v>176</v>
      </c>
      <c r="D17" s="4">
        <v>2</v>
      </c>
      <c r="E17" s="4">
        <v>4</v>
      </c>
      <c r="F17" s="4">
        <v>6</v>
      </c>
      <c r="G17" s="4">
        <f t="shared" si="0"/>
        <v>5</v>
      </c>
      <c r="H17" s="4" t="str">
        <f t="shared" si="1"/>
        <v>Reprovado(a)</v>
      </c>
      <c r="J17" s="51"/>
      <c r="K17" s="52"/>
    </row>
    <row r="18" spans="1:11">
      <c r="A18" s="5" t="s">
        <v>91</v>
      </c>
      <c r="B18" s="4">
        <v>2016085162</v>
      </c>
      <c r="C18" s="4" t="s">
        <v>176</v>
      </c>
      <c r="D18" s="4">
        <v>9</v>
      </c>
      <c r="E18" s="4">
        <v>3</v>
      </c>
      <c r="F18" s="4" t="s">
        <v>159</v>
      </c>
      <c r="G18" s="4">
        <f t="shared" si="0"/>
        <v>6</v>
      </c>
      <c r="H18" s="4" t="str">
        <f t="shared" si="1"/>
        <v>Aprovado(a)</v>
      </c>
    </row>
    <row r="19" spans="1:11">
      <c r="A19" s="5" t="s">
        <v>95</v>
      </c>
      <c r="B19" s="4">
        <v>2016036403</v>
      </c>
      <c r="C19" s="4" t="s">
        <v>176</v>
      </c>
      <c r="D19" s="4">
        <v>1</v>
      </c>
      <c r="E19" s="4">
        <v>5</v>
      </c>
      <c r="F19" s="4">
        <v>0</v>
      </c>
      <c r="G19" s="4">
        <f t="shared" si="0"/>
        <v>2.5</v>
      </c>
      <c r="H19" s="4" t="str">
        <f t="shared" si="1"/>
        <v>Reprovado(a)</v>
      </c>
    </row>
    <row r="20" spans="1:11">
      <c r="A20" s="5" t="s">
        <v>92</v>
      </c>
      <c r="B20" s="4">
        <v>2016062842</v>
      </c>
      <c r="C20" s="4" t="s">
        <v>176</v>
      </c>
      <c r="D20" s="4">
        <v>10</v>
      </c>
      <c r="E20" s="4">
        <v>1</v>
      </c>
      <c r="F20" s="4">
        <v>7</v>
      </c>
      <c r="G20" s="4">
        <f t="shared" si="0"/>
        <v>8.5</v>
      </c>
      <c r="H20" s="4" t="str">
        <f t="shared" si="1"/>
        <v>Aprovado(a)</v>
      </c>
    </row>
    <row r="21" spans="1:11">
      <c r="A21" s="5" t="s">
        <v>103</v>
      </c>
      <c r="B21" s="4">
        <v>2016053530</v>
      </c>
      <c r="C21" s="4" t="s">
        <v>176</v>
      </c>
      <c r="D21" s="4">
        <v>5</v>
      </c>
      <c r="E21" s="4">
        <v>10</v>
      </c>
      <c r="F21" s="4" t="s">
        <v>159</v>
      </c>
      <c r="G21" s="4">
        <f t="shared" si="0"/>
        <v>7.5</v>
      </c>
      <c r="H21" s="4" t="str">
        <f t="shared" si="1"/>
        <v>Aprovado(a)</v>
      </c>
    </row>
    <row r="22" spans="1:11">
      <c r="A22" s="5" t="s">
        <v>109</v>
      </c>
      <c r="B22" s="4">
        <v>2016040234</v>
      </c>
      <c r="C22" s="4" t="s">
        <v>176</v>
      </c>
      <c r="D22" s="4">
        <v>1</v>
      </c>
      <c r="E22" s="4">
        <v>8</v>
      </c>
      <c r="F22" s="4">
        <v>0</v>
      </c>
      <c r="G22" s="4">
        <f t="shared" si="0"/>
        <v>4</v>
      </c>
      <c r="H22" s="4" t="str">
        <f t="shared" si="1"/>
        <v>Reprovado(a)</v>
      </c>
    </row>
    <row r="23" spans="1:11">
      <c r="A23" s="5" t="s">
        <v>124</v>
      </c>
      <c r="B23" s="4">
        <v>2016077830</v>
      </c>
      <c r="C23" s="4" t="s">
        <v>176</v>
      </c>
      <c r="D23" s="4">
        <v>3</v>
      </c>
      <c r="E23" s="4">
        <v>3</v>
      </c>
      <c r="F23" s="4">
        <v>10</v>
      </c>
      <c r="G23" s="4">
        <f t="shared" si="0"/>
        <v>6.5</v>
      </c>
      <c r="H23" s="4" t="str">
        <f t="shared" si="1"/>
        <v>Aprovado(a)</v>
      </c>
    </row>
    <row r="24" spans="1:11">
      <c r="A24" s="5" t="s">
        <v>128</v>
      </c>
      <c r="B24" s="4">
        <v>2016035724</v>
      </c>
      <c r="C24" s="4" t="s">
        <v>176</v>
      </c>
      <c r="D24" s="4">
        <v>8</v>
      </c>
      <c r="E24" s="4">
        <v>8</v>
      </c>
      <c r="F24" s="4" t="s">
        <v>159</v>
      </c>
      <c r="G24" s="4">
        <f t="shared" si="0"/>
        <v>8</v>
      </c>
      <c r="H24" s="4" t="str">
        <f t="shared" si="1"/>
        <v>Aprovado(a)</v>
      </c>
    </row>
    <row r="25" spans="1:11">
      <c r="A25" s="5" t="s">
        <v>148</v>
      </c>
      <c r="B25" s="4">
        <v>2016071084</v>
      </c>
      <c r="C25" s="4" t="s">
        <v>176</v>
      </c>
      <c r="D25" s="4">
        <v>5</v>
      </c>
      <c r="E25" s="4">
        <v>2</v>
      </c>
      <c r="F25" s="4">
        <v>9</v>
      </c>
      <c r="G25" s="4">
        <f t="shared" si="0"/>
        <v>7</v>
      </c>
      <c r="H25" s="4" t="str">
        <f t="shared" si="1"/>
        <v>Aprovado(a)</v>
      </c>
    </row>
    <row r="26" spans="1:11">
      <c r="A26" s="5" t="s">
        <v>19</v>
      </c>
      <c r="B26" s="4">
        <v>2016044816</v>
      </c>
      <c r="C26" s="4" t="s">
        <v>182</v>
      </c>
      <c r="D26" s="4">
        <v>0</v>
      </c>
      <c r="E26" s="4">
        <v>3</v>
      </c>
      <c r="F26" s="4">
        <v>10</v>
      </c>
      <c r="G26" s="4">
        <f t="shared" si="0"/>
        <v>6.5</v>
      </c>
      <c r="H26" s="4" t="str">
        <f t="shared" si="1"/>
        <v>Aprovado(a)</v>
      </c>
    </row>
    <row r="27" spans="1:11">
      <c r="A27" s="5" t="s">
        <v>28</v>
      </c>
      <c r="B27" s="4">
        <v>2016031235</v>
      </c>
      <c r="C27" s="4" t="s">
        <v>182</v>
      </c>
      <c r="D27" s="4">
        <v>3</v>
      </c>
      <c r="E27" s="4">
        <v>1</v>
      </c>
      <c r="F27" s="4">
        <v>8</v>
      </c>
      <c r="G27" s="4">
        <f t="shared" si="0"/>
        <v>5.5</v>
      </c>
      <c r="H27" s="4" t="str">
        <f t="shared" si="1"/>
        <v>Reprovado(a)</v>
      </c>
    </row>
    <row r="28" spans="1:11">
      <c r="A28" s="5" t="s">
        <v>36</v>
      </c>
      <c r="B28" s="4">
        <v>2016083234</v>
      </c>
      <c r="C28" s="4" t="s">
        <v>182</v>
      </c>
      <c r="D28" s="4">
        <v>1</v>
      </c>
      <c r="E28" s="4">
        <v>6</v>
      </c>
      <c r="F28" s="4">
        <v>7</v>
      </c>
      <c r="G28" s="4">
        <f t="shared" si="0"/>
        <v>6.5</v>
      </c>
      <c r="H28" s="4" t="str">
        <f t="shared" si="1"/>
        <v>Aprovado(a)</v>
      </c>
    </row>
    <row r="29" spans="1:11">
      <c r="A29" s="5" t="s">
        <v>47</v>
      </c>
      <c r="B29" s="4">
        <v>2016077167</v>
      </c>
      <c r="C29" s="4" t="s">
        <v>182</v>
      </c>
      <c r="D29" s="4">
        <v>9</v>
      </c>
      <c r="E29" s="4">
        <v>7</v>
      </c>
      <c r="F29" s="4" t="s">
        <v>159</v>
      </c>
      <c r="G29" s="4">
        <f t="shared" si="0"/>
        <v>8</v>
      </c>
      <c r="H29" s="4" t="str">
        <f t="shared" si="1"/>
        <v>Aprovado(a)</v>
      </c>
    </row>
    <row r="30" spans="1:11">
      <c r="A30" s="5" t="s">
        <v>52</v>
      </c>
      <c r="B30" s="4">
        <v>2016045621</v>
      </c>
      <c r="C30" s="4" t="s">
        <v>182</v>
      </c>
      <c r="D30" s="4">
        <v>5</v>
      </c>
      <c r="E30" s="4">
        <v>3</v>
      </c>
      <c r="F30" s="4">
        <v>0</v>
      </c>
      <c r="G30" s="4">
        <f t="shared" si="0"/>
        <v>2.5</v>
      </c>
      <c r="H30" s="4" t="str">
        <f t="shared" si="1"/>
        <v>Reprovado(a)</v>
      </c>
    </row>
    <row r="31" spans="1:11">
      <c r="A31" s="5" t="s">
        <v>151</v>
      </c>
      <c r="B31" s="4">
        <v>2016039689</v>
      </c>
      <c r="C31" s="4" t="s">
        <v>182</v>
      </c>
      <c r="D31" s="4">
        <v>3</v>
      </c>
      <c r="E31" s="4">
        <v>2</v>
      </c>
      <c r="F31" s="4">
        <v>9</v>
      </c>
      <c r="G31" s="4">
        <f t="shared" si="0"/>
        <v>6</v>
      </c>
      <c r="H31" s="4" t="str">
        <f t="shared" si="1"/>
        <v>Aprovado(a)</v>
      </c>
    </row>
    <row r="32" spans="1:11">
      <c r="A32" s="5" t="s">
        <v>70</v>
      </c>
      <c r="B32" s="4">
        <v>2016080172</v>
      </c>
      <c r="C32" s="4" t="s">
        <v>182</v>
      </c>
      <c r="D32" s="4">
        <v>8</v>
      </c>
      <c r="E32" s="4">
        <v>5</v>
      </c>
      <c r="F32" s="4" t="s">
        <v>159</v>
      </c>
      <c r="G32" s="4">
        <f t="shared" si="0"/>
        <v>6.5</v>
      </c>
      <c r="H32" s="4" t="str">
        <f t="shared" si="1"/>
        <v>Aprovado(a)</v>
      </c>
    </row>
    <row r="33" spans="1:8">
      <c r="A33" s="5" t="s">
        <v>78</v>
      </c>
      <c r="B33" s="4">
        <v>2016017073</v>
      </c>
      <c r="C33" s="4" t="s">
        <v>182</v>
      </c>
      <c r="D33" s="4">
        <v>9</v>
      </c>
      <c r="E33" s="4">
        <v>1</v>
      </c>
      <c r="F33" s="4">
        <v>8</v>
      </c>
      <c r="G33" s="4">
        <f t="shared" si="0"/>
        <v>8.5</v>
      </c>
      <c r="H33" s="4" t="str">
        <f t="shared" si="1"/>
        <v>Aprovado(a)</v>
      </c>
    </row>
    <row r="34" spans="1:8">
      <c r="A34" s="5" t="s">
        <v>90</v>
      </c>
      <c r="B34" s="4">
        <v>2016077920</v>
      </c>
      <c r="C34" s="4" t="s">
        <v>182</v>
      </c>
      <c r="D34" s="4">
        <v>8</v>
      </c>
      <c r="E34" s="4">
        <v>2</v>
      </c>
      <c r="F34" s="4">
        <v>8</v>
      </c>
      <c r="G34" s="4">
        <f t="shared" ref="G34:G65" si="2">IF(F34&lt;&gt;"",AVERAGE(F34,LARGE(D34:E34,1)),AVERAGE(D34:E34))</f>
        <v>8</v>
      </c>
      <c r="H34" s="4" t="str">
        <f t="shared" si="1"/>
        <v>Aprovado(a)</v>
      </c>
    </row>
    <row r="35" spans="1:8">
      <c r="A35" s="5" t="s">
        <v>106</v>
      </c>
      <c r="B35" s="4">
        <v>2016087359</v>
      </c>
      <c r="C35" s="4" t="s">
        <v>182</v>
      </c>
      <c r="D35" s="4">
        <v>4</v>
      </c>
      <c r="E35" s="4">
        <v>5</v>
      </c>
      <c r="F35" s="4">
        <v>0</v>
      </c>
      <c r="G35" s="4">
        <f t="shared" si="2"/>
        <v>2.5</v>
      </c>
      <c r="H35" s="4" t="str">
        <f t="shared" si="1"/>
        <v>Reprovado(a)</v>
      </c>
    </row>
    <row r="36" spans="1:8">
      <c r="A36" s="5" t="s">
        <v>110</v>
      </c>
      <c r="B36" s="4">
        <v>2016000140</v>
      </c>
      <c r="C36" s="4" t="s">
        <v>182</v>
      </c>
      <c r="D36" s="4">
        <v>10</v>
      </c>
      <c r="E36" s="4">
        <v>9</v>
      </c>
      <c r="F36" s="4" t="s">
        <v>159</v>
      </c>
      <c r="G36" s="4">
        <f t="shared" si="2"/>
        <v>9.5</v>
      </c>
      <c r="H36" s="4" t="str">
        <f t="shared" si="1"/>
        <v>Aprovado(a)</v>
      </c>
    </row>
    <row r="37" spans="1:8">
      <c r="A37" s="5" t="s">
        <v>116</v>
      </c>
      <c r="B37" s="4">
        <v>2016062783</v>
      </c>
      <c r="C37" s="4" t="s">
        <v>182</v>
      </c>
      <c r="D37" s="4">
        <v>5</v>
      </c>
      <c r="E37" s="4">
        <v>6</v>
      </c>
      <c r="F37" s="4">
        <v>3</v>
      </c>
      <c r="G37" s="4">
        <f t="shared" si="2"/>
        <v>4.5</v>
      </c>
      <c r="H37" s="4" t="str">
        <f t="shared" si="1"/>
        <v>Reprovado(a)</v>
      </c>
    </row>
    <row r="38" spans="1:8">
      <c r="A38" s="5" t="s">
        <v>125</v>
      </c>
      <c r="B38" s="4">
        <v>2016062134</v>
      </c>
      <c r="C38" s="4" t="s">
        <v>182</v>
      </c>
      <c r="D38" s="4">
        <v>5</v>
      </c>
      <c r="E38" s="4">
        <v>6</v>
      </c>
      <c r="F38" s="4">
        <v>1</v>
      </c>
      <c r="G38" s="4">
        <f t="shared" si="2"/>
        <v>3.5</v>
      </c>
      <c r="H38" s="4" t="str">
        <f t="shared" si="1"/>
        <v>Reprovado(a)</v>
      </c>
    </row>
    <row r="39" spans="1:8">
      <c r="A39" s="5" t="s">
        <v>31</v>
      </c>
      <c r="B39" s="4">
        <v>2016063252</v>
      </c>
      <c r="C39" s="4" t="s">
        <v>180</v>
      </c>
      <c r="D39" s="4">
        <v>6</v>
      </c>
      <c r="E39" s="4">
        <v>0</v>
      </c>
      <c r="F39" s="4">
        <v>0</v>
      </c>
      <c r="G39" s="4">
        <f t="shared" si="2"/>
        <v>3</v>
      </c>
      <c r="H39" s="4" t="str">
        <f t="shared" si="1"/>
        <v>Reprovado(a)</v>
      </c>
    </row>
    <row r="40" spans="1:8">
      <c r="A40" s="5" t="s">
        <v>39</v>
      </c>
      <c r="B40" s="4">
        <v>2016071679</v>
      </c>
      <c r="C40" s="4" t="s">
        <v>180</v>
      </c>
      <c r="D40" s="4">
        <v>1</v>
      </c>
      <c r="E40" s="4">
        <v>9</v>
      </c>
      <c r="F40" s="4">
        <v>9</v>
      </c>
      <c r="G40" s="4">
        <f t="shared" si="2"/>
        <v>9</v>
      </c>
      <c r="H40" s="4" t="str">
        <f t="shared" si="1"/>
        <v>Aprovado(a)</v>
      </c>
    </row>
    <row r="41" spans="1:8">
      <c r="A41" s="5" t="s">
        <v>62</v>
      </c>
      <c r="B41" s="4">
        <v>2016068037</v>
      </c>
      <c r="C41" s="4" t="s">
        <v>180</v>
      </c>
      <c r="D41" s="4">
        <v>8</v>
      </c>
      <c r="E41" s="4">
        <v>7</v>
      </c>
      <c r="F41" s="4" t="s">
        <v>159</v>
      </c>
      <c r="G41" s="4">
        <f t="shared" si="2"/>
        <v>7.5</v>
      </c>
      <c r="H41" s="4" t="str">
        <f t="shared" si="1"/>
        <v>Aprovado(a)</v>
      </c>
    </row>
    <row r="42" spans="1:8">
      <c r="A42" s="5" t="s">
        <v>69</v>
      </c>
      <c r="B42" s="4">
        <v>2016042312</v>
      </c>
      <c r="C42" s="4" t="s">
        <v>180</v>
      </c>
      <c r="D42" s="4">
        <v>9</v>
      </c>
      <c r="E42" s="4">
        <v>3</v>
      </c>
      <c r="F42" s="4" t="s">
        <v>159</v>
      </c>
      <c r="G42" s="4">
        <f t="shared" si="2"/>
        <v>6</v>
      </c>
      <c r="H42" s="4" t="str">
        <f t="shared" si="1"/>
        <v>Aprovado(a)</v>
      </c>
    </row>
    <row r="43" spans="1:8">
      <c r="A43" s="5" t="s">
        <v>71</v>
      </c>
      <c r="B43" s="4">
        <v>2016061723</v>
      </c>
      <c r="C43" s="4" t="s">
        <v>180</v>
      </c>
      <c r="D43" s="4">
        <v>6</v>
      </c>
      <c r="E43" s="4">
        <v>4</v>
      </c>
      <c r="F43" s="4">
        <v>3</v>
      </c>
      <c r="G43" s="4">
        <f t="shared" si="2"/>
        <v>4.5</v>
      </c>
      <c r="H43" s="4" t="str">
        <f t="shared" si="1"/>
        <v>Reprovado(a)</v>
      </c>
    </row>
    <row r="44" spans="1:8">
      <c r="A44" s="5" t="s">
        <v>118</v>
      </c>
      <c r="B44" s="4">
        <v>2016033063</v>
      </c>
      <c r="C44" s="4" t="s">
        <v>180</v>
      </c>
      <c r="D44" s="4">
        <v>0</v>
      </c>
      <c r="E44" s="4">
        <v>0</v>
      </c>
      <c r="F44" s="4">
        <v>0</v>
      </c>
      <c r="G44" s="4">
        <f t="shared" si="2"/>
        <v>0</v>
      </c>
      <c r="H44" s="4" t="str">
        <f t="shared" si="1"/>
        <v>Reprovado(a)</v>
      </c>
    </row>
    <row r="45" spans="1:8">
      <c r="A45" s="5" t="s">
        <v>130</v>
      </c>
      <c r="B45" s="4">
        <v>2016069788</v>
      </c>
      <c r="C45" s="4" t="s">
        <v>180</v>
      </c>
      <c r="D45" s="4">
        <v>5</v>
      </c>
      <c r="E45" s="4">
        <v>2</v>
      </c>
      <c r="F45" s="4">
        <v>8</v>
      </c>
      <c r="G45" s="4">
        <f t="shared" si="2"/>
        <v>6.5</v>
      </c>
      <c r="H45" s="4" t="str">
        <f t="shared" si="1"/>
        <v>Aprovado(a)</v>
      </c>
    </row>
    <row r="46" spans="1:8">
      <c r="A46" s="5" t="s">
        <v>149</v>
      </c>
      <c r="B46" s="4">
        <v>2016072682</v>
      </c>
      <c r="C46" s="4" t="s">
        <v>180</v>
      </c>
      <c r="D46" s="4">
        <v>5</v>
      </c>
      <c r="E46" s="4">
        <v>3</v>
      </c>
      <c r="F46" s="4">
        <v>8</v>
      </c>
      <c r="G46" s="4">
        <f t="shared" si="2"/>
        <v>6.5</v>
      </c>
      <c r="H46" s="4" t="str">
        <f t="shared" si="1"/>
        <v>Aprovado(a)</v>
      </c>
    </row>
    <row r="47" spans="1:8">
      <c r="A47" s="5" t="s">
        <v>18</v>
      </c>
      <c r="B47" s="4">
        <v>2016042214</v>
      </c>
      <c r="C47" s="4" t="s">
        <v>172</v>
      </c>
      <c r="D47" s="4">
        <v>2</v>
      </c>
      <c r="E47" s="4">
        <v>3</v>
      </c>
      <c r="F47" s="4">
        <v>6</v>
      </c>
      <c r="G47" s="4">
        <f t="shared" si="2"/>
        <v>4.5</v>
      </c>
      <c r="H47" s="4" t="str">
        <f t="shared" si="1"/>
        <v>Reprovado(a)</v>
      </c>
    </row>
    <row r="48" spans="1:8">
      <c r="A48" s="5" t="s">
        <v>37</v>
      </c>
      <c r="B48" s="4">
        <v>2016098041</v>
      </c>
      <c r="C48" s="4" t="s">
        <v>172</v>
      </c>
      <c r="D48" s="4">
        <v>4</v>
      </c>
      <c r="E48" s="4">
        <v>10</v>
      </c>
      <c r="F48" s="4" t="s">
        <v>159</v>
      </c>
      <c r="G48" s="4">
        <f t="shared" si="2"/>
        <v>7</v>
      </c>
      <c r="H48" s="4" t="str">
        <f t="shared" si="1"/>
        <v>Aprovado(a)</v>
      </c>
    </row>
    <row r="49" spans="1:8">
      <c r="A49" s="5" t="s">
        <v>54</v>
      </c>
      <c r="B49" s="4">
        <v>2016003088</v>
      </c>
      <c r="C49" s="4" t="s">
        <v>172</v>
      </c>
      <c r="D49" s="4">
        <v>1</v>
      </c>
      <c r="E49" s="4">
        <v>7</v>
      </c>
      <c r="F49" s="4">
        <v>2</v>
      </c>
      <c r="G49" s="4">
        <f t="shared" si="2"/>
        <v>4.5</v>
      </c>
      <c r="H49" s="4" t="str">
        <f t="shared" si="1"/>
        <v>Reprovado(a)</v>
      </c>
    </row>
    <row r="50" spans="1:8">
      <c r="A50" s="5" t="s">
        <v>55</v>
      </c>
      <c r="B50" s="4">
        <v>2016074775</v>
      </c>
      <c r="C50" s="4" t="s">
        <v>172</v>
      </c>
      <c r="D50" s="4">
        <v>6</v>
      </c>
      <c r="E50" s="4">
        <v>4</v>
      </c>
      <c r="F50" s="4">
        <v>5</v>
      </c>
      <c r="G50" s="4">
        <f t="shared" si="2"/>
        <v>5.5</v>
      </c>
      <c r="H50" s="4" t="str">
        <f t="shared" si="1"/>
        <v>Reprovado(a)</v>
      </c>
    </row>
    <row r="51" spans="1:8">
      <c r="A51" s="5" t="s">
        <v>80</v>
      </c>
      <c r="B51" s="4">
        <v>2016049471</v>
      </c>
      <c r="C51" s="4" t="s">
        <v>172</v>
      </c>
      <c r="D51" s="4">
        <v>1</v>
      </c>
      <c r="E51" s="4">
        <v>2</v>
      </c>
      <c r="F51" s="4">
        <v>3</v>
      </c>
      <c r="G51" s="4">
        <f t="shared" si="2"/>
        <v>2.5</v>
      </c>
      <c r="H51" s="4" t="str">
        <f t="shared" si="1"/>
        <v>Reprovado(a)</v>
      </c>
    </row>
    <row r="52" spans="1:8">
      <c r="A52" s="5" t="s">
        <v>84</v>
      </c>
      <c r="B52" s="4">
        <v>2016086135</v>
      </c>
      <c r="C52" s="4" t="s">
        <v>172</v>
      </c>
      <c r="D52" s="4">
        <v>8</v>
      </c>
      <c r="E52" s="4">
        <v>8</v>
      </c>
      <c r="F52" s="4" t="s">
        <v>159</v>
      </c>
      <c r="G52" s="4">
        <f t="shared" si="2"/>
        <v>8</v>
      </c>
      <c r="H52" s="4" t="str">
        <f t="shared" si="1"/>
        <v>Aprovado(a)</v>
      </c>
    </row>
    <row r="53" spans="1:8">
      <c r="A53" s="5" t="s">
        <v>121</v>
      </c>
      <c r="B53" s="4">
        <v>2016053660</v>
      </c>
      <c r="C53" s="4" t="s">
        <v>172</v>
      </c>
      <c r="D53" s="4">
        <v>5</v>
      </c>
      <c r="E53" s="4">
        <v>6</v>
      </c>
      <c r="F53" s="4">
        <v>2</v>
      </c>
      <c r="G53" s="4">
        <f t="shared" si="2"/>
        <v>4</v>
      </c>
      <c r="H53" s="4" t="str">
        <f t="shared" si="1"/>
        <v>Reprovado(a)</v>
      </c>
    </row>
    <row r="54" spans="1:8">
      <c r="A54" s="5" t="s">
        <v>122</v>
      </c>
      <c r="B54" s="4">
        <v>2016059240</v>
      </c>
      <c r="C54" s="4" t="s">
        <v>172</v>
      </c>
      <c r="D54" s="4">
        <v>8</v>
      </c>
      <c r="E54" s="4">
        <v>6</v>
      </c>
      <c r="F54" s="4" t="s">
        <v>159</v>
      </c>
      <c r="G54" s="4">
        <f t="shared" si="2"/>
        <v>7</v>
      </c>
      <c r="H54" s="4" t="str">
        <f t="shared" si="1"/>
        <v>Aprovado(a)</v>
      </c>
    </row>
    <row r="55" spans="1:8">
      <c r="A55" s="5" t="s">
        <v>132</v>
      </c>
      <c r="B55" s="4">
        <v>2016043796</v>
      </c>
      <c r="C55" s="4" t="s">
        <v>172</v>
      </c>
      <c r="D55" s="4">
        <v>0</v>
      </c>
      <c r="E55" s="4">
        <v>5</v>
      </c>
      <c r="F55" s="4">
        <v>2</v>
      </c>
      <c r="G55" s="4">
        <f t="shared" si="2"/>
        <v>3.5</v>
      </c>
      <c r="H55" s="4" t="str">
        <f t="shared" si="1"/>
        <v>Reprovado(a)</v>
      </c>
    </row>
    <row r="56" spans="1:8">
      <c r="A56" s="5" t="s">
        <v>133</v>
      </c>
      <c r="B56" s="4">
        <v>2016011523</v>
      </c>
      <c r="C56" s="4" t="s">
        <v>172</v>
      </c>
      <c r="D56" s="4">
        <v>5</v>
      </c>
      <c r="E56" s="4">
        <v>3</v>
      </c>
      <c r="F56" s="4">
        <v>7</v>
      </c>
      <c r="G56" s="4">
        <f t="shared" si="2"/>
        <v>6</v>
      </c>
      <c r="H56" s="4" t="str">
        <f t="shared" si="1"/>
        <v>Aprovado(a)</v>
      </c>
    </row>
    <row r="57" spans="1:8">
      <c r="A57" s="5" t="s">
        <v>135</v>
      </c>
      <c r="B57" s="4">
        <v>2016072942</v>
      </c>
      <c r="C57" s="4" t="s">
        <v>172</v>
      </c>
      <c r="D57" s="4">
        <v>6</v>
      </c>
      <c r="E57" s="4">
        <v>10</v>
      </c>
      <c r="F57" s="4" t="s">
        <v>159</v>
      </c>
      <c r="G57" s="4">
        <f t="shared" si="2"/>
        <v>8</v>
      </c>
      <c r="H57" s="4" t="str">
        <f t="shared" si="1"/>
        <v>Aprovado(a)</v>
      </c>
    </row>
    <row r="58" spans="1:8">
      <c r="A58" s="5" t="s">
        <v>139</v>
      </c>
      <c r="B58" s="4">
        <v>2016009555</v>
      </c>
      <c r="C58" s="4" t="s">
        <v>172</v>
      </c>
      <c r="D58" s="4">
        <v>9</v>
      </c>
      <c r="E58" s="4">
        <v>10</v>
      </c>
      <c r="F58" s="4" t="s">
        <v>159</v>
      </c>
      <c r="G58" s="4">
        <f t="shared" si="2"/>
        <v>9.5</v>
      </c>
      <c r="H58" s="4" t="str">
        <f t="shared" si="1"/>
        <v>Aprovado(a)</v>
      </c>
    </row>
    <row r="59" spans="1:8">
      <c r="A59" s="5" t="s">
        <v>32</v>
      </c>
      <c r="B59" s="4">
        <v>2016017771</v>
      </c>
      <c r="C59" s="4" t="s">
        <v>181</v>
      </c>
      <c r="D59" s="4">
        <v>7</v>
      </c>
      <c r="E59" s="4">
        <v>2</v>
      </c>
      <c r="F59" s="4">
        <v>3</v>
      </c>
      <c r="G59" s="4">
        <f t="shared" si="2"/>
        <v>5</v>
      </c>
      <c r="H59" s="4" t="str">
        <f t="shared" si="1"/>
        <v>Reprovado(a)</v>
      </c>
    </row>
    <row r="60" spans="1:8">
      <c r="A60" s="5" t="s">
        <v>38</v>
      </c>
      <c r="B60" s="4">
        <v>2016019118</v>
      </c>
      <c r="C60" s="4" t="s">
        <v>181</v>
      </c>
      <c r="D60" s="4">
        <v>9</v>
      </c>
      <c r="E60" s="4">
        <v>1</v>
      </c>
      <c r="F60" s="4">
        <v>9</v>
      </c>
      <c r="G60" s="4">
        <f t="shared" si="2"/>
        <v>9</v>
      </c>
      <c r="H60" s="4" t="str">
        <f t="shared" si="1"/>
        <v>Aprovado(a)</v>
      </c>
    </row>
    <row r="61" spans="1:8">
      <c r="A61" s="5" t="s">
        <v>41</v>
      </c>
      <c r="B61" s="4">
        <v>2016020224</v>
      </c>
      <c r="C61" s="4" t="s">
        <v>181</v>
      </c>
      <c r="D61" s="4">
        <v>0</v>
      </c>
      <c r="E61" s="4">
        <v>7</v>
      </c>
      <c r="F61" s="4">
        <v>4</v>
      </c>
      <c r="G61" s="4">
        <f t="shared" si="2"/>
        <v>5.5</v>
      </c>
      <c r="H61" s="4" t="str">
        <f t="shared" si="1"/>
        <v>Reprovado(a)</v>
      </c>
    </row>
    <row r="62" spans="1:8">
      <c r="A62" s="5" t="s">
        <v>45</v>
      </c>
      <c r="B62" s="4">
        <v>2016033985</v>
      </c>
      <c r="C62" s="4" t="s">
        <v>181</v>
      </c>
      <c r="D62" s="4">
        <v>10</v>
      </c>
      <c r="E62" s="4">
        <v>1</v>
      </c>
      <c r="F62" s="4">
        <v>2</v>
      </c>
      <c r="G62" s="4">
        <f t="shared" si="2"/>
        <v>6</v>
      </c>
      <c r="H62" s="4" t="str">
        <f t="shared" si="1"/>
        <v>Aprovado(a)</v>
      </c>
    </row>
    <row r="63" spans="1:8">
      <c r="A63" s="5" t="s">
        <v>48</v>
      </c>
      <c r="B63" s="4">
        <v>2016010265</v>
      </c>
      <c r="C63" s="4" t="s">
        <v>181</v>
      </c>
      <c r="D63" s="4">
        <v>5</v>
      </c>
      <c r="E63" s="4">
        <v>3</v>
      </c>
      <c r="F63" s="4">
        <v>1</v>
      </c>
      <c r="G63" s="4">
        <f t="shared" si="2"/>
        <v>3</v>
      </c>
      <c r="H63" s="4" t="str">
        <f t="shared" si="1"/>
        <v>Reprovado(a)</v>
      </c>
    </row>
    <row r="64" spans="1:8">
      <c r="A64" s="5" t="s">
        <v>72</v>
      </c>
      <c r="B64" s="4">
        <v>2016055741</v>
      </c>
      <c r="C64" s="4" t="s">
        <v>181</v>
      </c>
      <c r="D64" s="4">
        <v>6</v>
      </c>
      <c r="E64" s="4">
        <v>1</v>
      </c>
      <c r="F64" s="4">
        <v>4</v>
      </c>
      <c r="G64" s="4">
        <f t="shared" si="2"/>
        <v>5</v>
      </c>
      <c r="H64" s="4" t="str">
        <f t="shared" si="1"/>
        <v>Reprovado(a)</v>
      </c>
    </row>
    <row r="65" spans="1:8">
      <c r="A65" s="5" t="s">
        <v>13</v>
      </c>
      <c r="B65" s="4">
        <v>2016057078</v>
      </c>
      <c r="C65" s="4" t="s">
        <v>171</v>
      </c>
      <c r="D65" s="4">
        <v>2</v>
      </c>
      <c r="E65" s="4">
        <v>8</v>
      </c>
      <c r="F65" s="4">
        <v>2</v>
      </c>
      <c r="G65" s="4">
        <f t="shared" si="2"/>
        <v>5</v>
      </c>
      <c r="H65" s="4" t="str">
        <f t="shared" si="1"/>
        <v>Reprovado(a)</v>
      </c>
    </row>
    <row r="66" spans="1:8">
      <c r="A66" s="5" t="s">
        <v>43</v>
      </c>
      <c r="B66" s="4">
        <v>2016060113</v>
      </c>
      <c r="C66" s="4" t="s">
        <v>171</v>
      </c>
      <c r="D66" s="4">
        <v>1</v>
      </c>
      <c r="E66" s="4">
        <v>4</v>
      </c>
      <c r="F66" s="4">
        <v>8</v>
      </c>
      <c r="G66" s="4">
        <f t="shared" ref="G66:G97" si="3">IF(F66&lt;&gt;"",AVERAGE(F66,LARGE(D66:E66,1)),AVERAGE(D66:E66))</f>
        <v>6</v>
      </c>
      <c r="H66" s="4" t="str">
        <f t="shared" si="1"/>
        <v>Aprovado(a)</v>
      </c>
    </row>
    <row r="67" spans="1:8">
      <c r="A67" s="5" t="s">
        <v>53</v>
      </c>
      <c r="B67" s="4">
        <v>2016004145</v>
      </c>
      <c r="C67" s="4" t="s">
        <v>171</v>
      </c>
      <c r="D67" s="4">
        <v>8</v>
      </c>
      <c r="E67" s="4">
        <v>6</v>
      </c>
      <c r="F67" s="4" t="s">
        <v>159</v>
      </c>
      <c r="G67" s="4">
        <f t="shared" si="3"/>
        <v>7</v>
      </c>
      <c r="H67" s="4" t="str">
        <f t="shared" ref="H67:H130" si="4">IF(G67&gt;=6,"Aprovado(a)","Reprovado(a)")</f>
        <v>Aprovado(a)</v>
      </c>
    </row>
    <row r="68" spans="1:8">
      <c r="A68" s="5" t="s">
        <v>67</v>
      </c>
      <c r="B68" s="4">
        <v>2016030624</v>
      </c>
      <c r="C68" s="4" t="s">
        <v>171</v>
      </c>
      <c r="D68" s="4">
        <v>5</v>
      </c>
      <c r="E68" s="4">
        <v>8</v>
      </c>
      <c r="F68" s="4" t="s">
        <v>159</v>
      </c>
      <c r="G68" s="4">
        <f t="shared" si="3"/>
        <v>6.5</v>
      </c>
      <c r="H68" s="4" t="str">
        <f t="shared" si="4"/>
        <v>Aprovado(a)</v>
      </c>
    </row>
    <row r="69" spans="1:8">
      <c r="A69" s="5" t="s">
        <v>96</v>
      </c>
      <c r="B69" s="4">
        <v>2016006707</v>
      </c>
      <c r="C69" s="4" t="s">
        <v>171</v>
      </c>
      <c r="D69" s="4">
        <v>10</v>
      </c>
      <c r="E69" s="4">
        <v>10</v>
      </c>
      <c r="F69" s="4" t="s">
        <v>159</v>
      </c>
      <c r="G69" s="4">
        <f t="shared" si="3"/>
        <v>10</v>
      </c>
      <c r="H69" s="4" t="str">
        <f t="shared" si="4"/>
        <v>Aprovado(a)</v>
      </c>
    </row>
    <row r="70" spans="1:8">
      <c r="A70" s="5" t="s">
        <v>137</v>
      </c>
      <c r="B70" s="4">
        <v>2016026491</v>
      </c>
      <c r="C70" s="4" t="s">
        <v>171</v>
      </c>
      <c r="D70" s="4">
        <v>5</v>
      </c>
      <c r="E70" s="4">
        <v>1</v>
      </c>
      <c r="F70" s="4">
        <v>6</v>
      </c>
      <c r="G70" s="4">
        <f t="shared" si="3"/>
        <v>5.5</v>
      </c>
      <c r="H70" s="4" t="str">
        <f t="shared" si="4"/>
        <v>Reprovado(a)</v>
      </c>
    </row>
    <row r="71" spans="1:8">
      <c r="A71" s="5" t="s">
        <v>24</v>
      </c>
      <c r="B71" s="4">
        <v>2016045121</v>
      </c>
      <c r="C71" s="4" t="s">
        <v>174</v>
      </c>
      <c r="D71" s="4">
        <v>0</v>
      </c>
      <c r="E71" s="4">
        <v>2</v>
      </c>
      <c r="F71" s="4">
        <v>3</v>
      </c>
      <c r="G71" s="4">
        <f t="shared" si="3"/>
        <v>2.5</v>
      </c>
      <c r="H71" s="4" t="str">
        <f t="shared" si="4"/>
        <v>Reprovado(a)</v>
      </c>
    </row>
    <row r="72" spans="1:8">
      <c r="A72" s="5" t="s">
        <v>44</v>
      </c>
      <c r="B72" s="4">
        <v>2016069681</v>
      </c>
      <c r="C72" s="4" t="s">
        <v>174</v>
      </c>
      <c r="D72" s="4">
        <v>8</v>
      </c>
      <c r="E72" s="4">
        <v>5</v>
      </c>
      <c r="F72" s="4" t="s">
        <v>159</v>
      </c>
      <c r="G72" s="4">
        <f t="shared" si="3"/>
        <v>6.5</v>
      </c>
      <c r="H72" s="4" t="str">
        <f t="shared" si="4"/>
        <v>Aprovado(a)</v>
      </c>
    </row>
    <row r="73" spans="1:8">
      <c r="A73" s="5" t="s">
        <v>152</v>
      </c>
      <c r="B73" s="4">
        <v>2016052973</v>
      </c>
      <c r="C73" s="4" t="s">
        <v>174</v>
      </c>
      <c r="D73" s="4">
        <v>2</v>
      </c>
      <c r="E73" s="4">
        <v>5</v>
      </c>
      <c r="F73" s="4">
        <v>9</v>
      </c>
      <c r="G73" s="4">
        <f t="shared" si="3"/>
        <v>7</v>
      </c>
      <c r="H73" s="4" t="str">
        <f t="shared" si="4"/>
        <v>Aprovado(a)</v>
      </c>
    </row>
    <row r="74" spans="1:8">
      <c r="A74" s="5" t="s">
        <v>77</v>
      </c>
      <c r="B74" s="4">
        <v>2016087711</v>
      </c>
      <c r="C74" s="4" t="s">
        <v>174</v>
      </c>
      <c r="D74" s="4">
        <v>8</v>
      </c>
      <c r="E74" s="4">
        <v>1</v>
      </c>
      <c r="F74" s="4">
        <v>4</v>
      </c>
      <c r="G74" s="4">
        <f t="shared" si="3"/>
        <v>6</v>
      </c>
      <c r="H74" s="4" t="str">
        <f t="shared" si="4"/>
        <v>Aprovado(a)</v>
      </c>
    </row>
    <row r="75" spans="1:8">
      <c r="A75" s="5" t="s">
        <v>87</v>
      </c>
      <c r="B75" s="4">
        <v>2016078286</v>
      </c>
      <c r="C75" s="4" t="s">
        <v>174</v>
      </c>
      <c r="D75" s="4">
        <v>9</v>
      </c>
      <c r="E75" s="4">
        <v>2</v>
      </c>
      <c r="F75" s="4">
        <v>9</v>
      </c>
      <c r="G75" s="4">
        <f t="shared" si="3"/>
        <v>9</v>
      </c>
      <c r="H75" s="4" t="str">
        <f t="shared" si="4"/>
        <v>Aprovado(a)</v>
      </c>
    </row>
    <row r="76" spans="1:8">
      <c r="A76" s="5" t="s">
        <v>89</v>
      </c>
      <c r="B76" s="4">
        <v>2016044729</v>
      </c>
      <c r="C76" s="4" t="s">
        <v>174</v>
      </c>
      <c r="D76" s="4">
        <v>6</v>
      </c>
      <c r="E76" s="4">
        <v>3</v>
      </c>
      <c r="F76" s="4">
        <v>10</v>
      </c>
      <c r="G76" s="4">
        <f t="shared" si="3"/>
        <v>8</v>
      </c>
      <c r="H76" s="4" t="str">
        <f t="shared" si="4"/>
        <v>Aprovado(a)</v>
      </c>
    </row>
    <row r="77" spans="1:8">
      <c r="A77" s="5" t="s">
        <v>102</v>
      </c>
      <c r="B77" s="4">
        <v>2016017889</v>
      </c>
      <c r="C77" s="4" t="s">
        <v>174</v>
      </c>
      <c r="D77" s="4">
        <v>0</v>
      </c>
      <c r="E77" s="4">
        <v>10</v>
      </c>
      <c r="F77" s="4">
        <v>9</v>
      </c>
      <c r="G77" s="4">
        <f t="shared" si="3"/>
        <v>9.5</v>
      </c>
      <c r="H77" s="4" t="str">
        <f t="shared" si="4"/>
        <v>Aprovado(a)</v>
      </c>
    </row>
    <row r="78" spans="1:8">
      <c r="A78" s="5" t="s">
        <v>115</v>
      </c>
      <c r="B78" s="4">
        <v>2016051416</v>
      </c>
      <c r="C78" s="4" t="s">
        <v>174</v>
      </c>
      <c r="D78" s="4">
        <v>9</v>
      </c>
      <c r="E78" s="4">
        <v>8</v>
      </c>
      <c r="F78" s="4" t="s">
        <v>159</v>
      </c>
      <c r="G78" s="4">
        <f t="shared" si="3"/>
        <v>8.5</v>
      </c>
      <c r="H78" s="4" t="str">
        <f t="shared" si="4"/>
        <v>Aprovado(a)</v>
      </c>
    </row>
    <row r="79" spans="1:8">
      <c r="A79" s="5" t="s">
        <v>120</v>
      </c>
      <c r="B79" s="4">
        <v>2016034655</v>
      </c>
      <c r="C79" s="4" t="s">
        <v>174</v>
      </c>
      <c r="D79" s="4">
        <v>9</v>
      </c>
      <c r="E79" s="4">
        <v>0</v>
      </c>
      <c r="F79" s="4">
        <v>5</v>
      </c>
      <c r="G79" s="4">
        <f t="shared" si="3"/>
        <v>7</v>
      </c>
      <c r="H79" s="4" t="str">
        <f t="shared" si="4"/>
        <v>Aprovado(a)</v>
      </c>
    </row>
    <row r="80" spans="1:8">
      <c r="A80" s="5" t="s">
        <v>21</v>
      </c>
      <c r="B80" s="4">
        <v>2016010367</v>
      </c>
      <c r="C80" s="4" t="s">
        <v>177</v>
      </c>
      <c r="D80" s="4">
        <v>3</v>
      </c>
      <c r="E80" s="4">
        <v>7</v>
      </c>
      <c r="F80" s="4">
        <v>2</v>
      </c>
      <c r="G80" s="4">
        <f t="shared" si="3"/>
        <v>4.5</v>
      </c>
      <c r="H80" s="4" t="str">
        <f t="shared" si="4"/>
        <v>Reprovado(a)</v>
      </c>
    </row>
    <row r="81" spans="1:8">
      <c r="A81" s="5" t="s">
        <v>25</v>
      </c>
      <c r="B81" s="4">
        <v>2016009979</v>
      </c>
      <c r="C81" s="4" t="s">
        <v>177</v>
      </c>
      <c r="D81" s="4">
        <v>5</v>
      </c>
      <c r="E81" s="4">
        <v>8</v>
      </c>
      <c r="F81" s="4" t="s">
        <v>159</v>
      </c>
      <c r="G81" s="4">
        <f t="shared" si="3"/>
        <v>6.5</v>
      </c>
      <c r="H81" s="4" t="str">
        <f t="shared" si="4"/>
        <v>Aprovado(a)</v>
      </c>
    </row>
    <row r="82" spans="1:8">
      <c r="A82" s="5" t="s">
        <v>29</v>
      </c>
      <c r="B82" s="4">
        <v>2016001010</v>
      </c>
      <c r="C82" s="4" t="s">
        <v>177</v>
      </c>
      <c r="D82" s="4">
        <v>0</v>
      </c>
      <c r="E82" s="4">
        <v>4</v>
      </c>
      <c r="F82" s="4">
        <v>2</v>
      </c>
      <c r="G82" s="4">
        <f t="shared" si="3"/>
        <v>3</v>
      </c>
      <c r="H82" s="4" t="str">
        <f t="shared" si="4"/>
        <v>Reprovado(a)</v>
      </c>
    </row>
    <row r="83" spans="1:8">
      <c r="A83" s="5" t="s">
        <v>68</v>
      </c>
      <c r="B83" s="4">
        <v>2016050698</v>
      </c>
      <c r="C83" s="4" t="s">
        <v>177</v>
      </c>
      <c r="D83" s="4">
        <v>0</v>
      </c>
      <c r="E83" s="4">
        <v>8</v>
      </c>
      <c r="F83" s="4">
        <v>10</v>
      </c>
      <c r="G83" s="4">
        <f t="shared" si="3"/>
        <v>9</v>
      </c>
      <c r="H83" s="4" t="str">
        <f t="shared" si="4"/>
        <v>Aprovado(a)</v>
      </c>
    </row>
    <row r="84" spans="1:8">
      <c r="A84" s="5" t="s">
        <v>73</v>
      </c>
      <c r="B84" s="4">
        <v>2016095495</v>
      </c>
      <c r="C84" s="4" t="s">
        <v>177</v>
      </c>
      <c r="D84" s="4">
        <v>7</v>
      </c>
      <c r="E84" s="4">
        <v>7</v>
      </c>
      <c r="F84" s="4" t="s">
        <v>159</v>
      </c>
      <c r="G84" s="4">
        <f t="shared" si="3"/>
        <v>7</v>
      </c>
      <c r="H84" s="4" t="str">
        <f t="shared" si="4"/>
        <v>Aprovado(a)</v>
      </c>
    </row>
    <row r="85" spans="1:8">
      <c r="A85" s="5" t="s">
        <v>94</v>
      </c>
      <c r="B85" s="4">
        <v>2016076721</v>
      </c>
      <c r="C85" s="4" t="s">
        <v>177</v>
      </c>
      <c r="D85" s="4">
        <v>3</v>
      </c>
      <c r="E85" s="4">
        <v>5</v>
      </c>
      <c r="F85" s="4">
        <v>0</v>
      </c>
      <c r="G85" s="4">
        <f t="shared" si="3"/>
        <v>2.5</v>
      </c>
      <c r="H85" s="4" t="str">
        <f t="shared" si="4"/>
        <v>Reprovado(a)</v>
      </c>
    </row>
    <row r="86" spans="1:8">
      <c r="A86" s="5" t="s">
        <v>100</v>
      </c>
      <c r="B86" s="4">
        <v>2016065831</v>
      </c>
      <c r="C86" s="4" t="s">
        <v>177</v>
      </c>
      <c r="D86" s="4">
        <v>8</v>
      </c>
      <c r="E86" s="4">
        <v>7</v>
      </c>
      <c r="F86" s="4" t="s">
        <v>159</v>
      </c>
      <c r="G86" s="4">
        <f t="shared" si="3"/>
        <v>7.5</v>
      </c>
      <c r="H86" s="4" t="str">
        <f t="shared" si="4"/>
        <v>Aprovado(a)</v>
      </c>
    </row>
    <row r="87" spans="1:8">
      <c r="A87" s="5" t="s">
        <v>119</v>
      </c>
      <c r="B87" s="4">
        <v>2016011902</v>
      </c>
      <c r="C87" s="4" t="s">
        <v>177</v>
      </c>
      <c r="D87" s="4">
        <v>9</v>
      </c>
      <c r="E87" s="4">
        <v>3</v>
      </c>
      <c r="F87" s="4" t="s">
        <v>159</v>
      </c>
      <c r="G87" s="4">
        <f t="shared" si="3"/>
        <v>6</v>
      </c>
      <c r="H87" s="4" t="str">
        <f t="shared" si="4"/>
        <v>Aprovado(a)</v>
      </c>
    </row>
    <row r="88" spans="1:8">
      <c r="A88" s="5" t="s">
        <v>129</v>
      </c>
      <c r="B88" s="4">
        <v>2016066041</v>
      </c>
      <c r="C88" s="4" t="s">
        <v>177</v>
      </c>
      <c r="D88" s="4">
        <v>7</v>
      </c>
      <c r="E88" s="4">
        <v>5</v>
      </c>
      <c r="F88" s="4" t="s">
        <v>159</v>
      </c>
      <c r="G88" s="4">
        <f t="shared" si="3"/>
        <v>6</v>
      </c>
      <c r="H88" s="4" t="str">
        <f t="shared" si="4"/>
        <v>Aprovado(a)</v>
      </c>
    </row>
    <row r="89" spans="1:8">
      <c r="A89" s="5" t="s">
        <v>27</v>
      </c>
      <c r="B89" s="4">
        <v>2016086988</v>
      </c>
      <c r="C89" s="4" t="s">
        <v>179</v>
      </c>
      <c r="D89" s="4">
        <v>5</v>
      </c>
      <c r="E89" s="4">
        <v>10</v>
      </c>
      <c r="F89" s="4" t="s">
        <v>159</v>
      </c>
      <c r="G89" s="4">
        <f t="shared" si="3"/>
        <v>7.5</v>
      </c>
      <c r="H89" s="4" t="str">
        <f t="shared" si="4"/>
        <v>Aprovado(a)</v>
      </c>
    </row>
    <row r="90" spans="1:8">
      <c r="A90" s="5" t="s">
        <v>40</v>
      </c>
      <c r="B90" s="4">
        <v>2016055742</v>
      </c>
      <c r="C90" s="4" t="s">
        <v>179</v>
      </c>
      <c r="D90" s="4">
        <v>5</v>
      </c>
      <c r="E90" s="4">
        <v>7</v>
      </c>
      <c r="F90" s="4" t="s">
        <v>159</v>
      </c>
      <c r="G90" s="4">
        <f t="shared" si="3"/>
        <v>6</v>
      </c>
      <c r="H90" s="4" t="str">
        <f t="shared" si="4"/>
        <v>Aprovado(a)</v>
      </c>
    </row>
    <row r="91" spans="1:8">
      <c r="A91" s="5" t="s">
        <v>65</v>
      </c>
      <c r="B91" s="4">
        <v>2016039794</v>
      </c>
      <c r="C91" s="4" t="s">
        <v>179</v>
      </c>
      <c r="D91" s="4">
        <v>7</v>
      </c>
      <c r="E91" s="4">
        <v>4</v>
      </c>
      <c r="F91" s="4">
        <v>0</v>
      </c>
      <c r="G91" s="4">
        <f t="shared" si="3"/>
        <v>3.5</v>
      </c>
      <c r="H91" s="4" t="str">
        <f t="shared" si="4"/>
        <v>Reprovado(a)</v>
      </c>
    </row>
    <row r="92" spans="1:8">
      <c r="A92" s="5" t="s">
        <v>79</v>
      </c>
      <c r="B92" s="4">
        <v>2016023439</v>
      </c>
      <c r="C92" s="4" t="s">
        <v>179</v>
      </c>
      <c r="D92" s="4">
        <v>9</v>
      </c>
      <c r="E92" s="4">
        <v>9</v>
      </c>
      <c r="F92" s="4" t="s">
        <v>159</v>
      </c>
      <c r="G92" s="4">
        <f t="shared" si="3"/>
        <v>9</v>
      </c>
      <c r="H92" s="4" t="str">
        <f t="shared" si="4"/>
        <v>Aprovado(a)</v>
      </c>
    </row>
    <row r="93" spans="1:8">
      <c r="A93" s="5" t="s">
        <v>98</v>
      </c>
      <c r="B93" s="4">
        <v>2016004906</v>
      </c>
      <c r="C93" s="4" t="s">
        <v>179</v>
      </c>
      <c r="D93" s="4">
        <v>2</v>
      </c>
      <c r="E93" s="4">
        <v>4</v>
      </c>
      <c r="F93" s="4">
        <v>6</v>
      </c>
      <c r="G93" s="4">
        <f t="shared" si="3"/>
        <v>5</v>
      </c>
      <c r="H93" s="4" t="str">
        <f t="shared" si="4"/>
        <v>Reprovado(a)</v>
      </c>
    </row>
    <row r="94" spans="1:8">
      <c r="A94" s="5" t="s">
        <v>113</v>
      </c>
      <c r="B94" s="4">
        <v>2016042993</v>
      </c>
      <c r="C94" s="4" t="s">
        <v>179</v>
      </c>
      <c r="D94" s="4">
        <v>10</v>
      </c>
      <c r="E94" s="4">
        <v>10</v>
      </c>
      <c r="F94" s="4" t="s">
        <v>159</v>
      </c>
      <c r="G94" s="4">
        <f t="shared" si="3"/>
        <v>10</v>
      </c>
      <c r="H94" s="4" t="str">
        <f t="shared" si="4"/>
        <v>Aprovado(a)</v>
      </c>
    </row>
    <row r="95" spans="1:8">
      <c r="A95" s="5" t="s">
        <v>123</v>
      </c>
      <c r="B95" s="4">
        <v>2016029479</v>
      </c>
      <c r="C95" s="4" t="s">
        <v>179</v>
      </c>
      <c r="D95" s="4">
        <v>5</v>
      </c>
      <c r="E95" s="4">
        <v>6</v>
      </c>
      <c r="F95" s="4">
        <v>2</v>
      </c>
      <c r="G95" s="4">
        <f t="shared" si="3"/>
        <v>4</v>
      </c>
      <c r="H95" s="4" t="str">
        <f t="shared" si="4"/>
        <v>Reprovado(a)</v>
      </c>
    </row>
    <row r="96" spans="1:8">
      <c r="A96" s="5" t="s">
        <v>144</v>
      </c>
      <c r="B96" s="4">
        <v>2016028014</v>
      </c>
      <c r="C96" s="4" t="s">
        <v>179</v>
      </c>
      <c r="D96" s="4">
        <v>7</v>
      </c>
      <c r="E96" s="4">
        <v>6</v>
      </c>
      <c r="F96" s="4" t="s">
        <v>159</v>
      </c>
      <c r="G96" s="4">
        <f t="shared" si="3"/>
        <v>6.5</v>
      </c>
      <c r="H96" s="4" t="str">
        <f t="shared" si="4"/>
        <v>Aprovado(a)</v>
      </c>
    </row>
    <row r="97" spans="1:8">
      <c r="A97" s="5" t="s">
        <v>141</v>
      </c>
      <c r="B97" s="4">
        <v>2016039176</v>
      </c>
      <c r="C97" s="4" t="s">
        <v>179</v>
      </c>
      <c r="D97" s="4">
        <v>1</v>
      </c>
      <c r="E97" s="4">
        <v>4</v>
      </c>
      <c r="F97" s="4">
        <v>4</v>
      </c>
      <c r="G97" s="4">
        <f t="shared" si="3"/>
        <v>4</v>
      </c>
      <c r="H97" s="4" t="str">
        <f t="shared" si="4"/>
        <v>Reprovado(a)</v>
      </c>
    </row>
    <row r="98" spans="1:8">
      <c r="A98" s="5" t="s">
        <v>142</v>
      </c>
      <c r="B98" s="4">
        <v>2016030697</v>
      </c>
      <c r="C98" s="4" t="s">
        <v>179</v>
      </c>
      <c r="D98" s="4">
        <v>6</v>
      </c>
      <c r="E98" s="4">
        <v>6</v>
      </c>
      <c r="F98" s="4" t="s">
        <v>159</v>
      </c>
      <c r="G98" s="4">
        <f t="shared" ref="G98:G129" si="5">IF(F98&lt;&gt;"",AVERAGE(F98,LARGE(D98:E98,1)),AVERAGE(D98:E98))</f>
        <v>6</v>
      </c>
      <c r="H98" s="4" t="str">
        <f t="shared" si="4"/>
        <v>Aprovado(a)</v>
      </c>
    </row>
    <row r="99" spans="1:8">
      <c r="A99" s="5" t="s">
        <v>6</v>
      </c>
      <c r="B99" s="4">
        <v>2016096359</v>
      </c>
      <c r="C99" s="4" t="s">
        <v>175</v>
      </c>
      <c r="D99" s="4">
        <v>6</v>
      </c>
      <c r="E99" s="4">
        <v>8</v>
      </c>
      <c r="F99" s="4" t="s">
        <v>159</v>
      </c>
      <c r="G99" s="4">
        <f t="shared" si="5"/>
        <v>7</v>
      </c>
      <c r="H99" s="4" t="str">
        <f t="shared" si="4"/>
        <v>Aprovado(a)</v>
      </c>
    </row>
    <row r="100" spans="1:8">
      <c r="A100" s="5" t="s">
        <v>14</v>
      </c>
      <c r="B100" s="4">
        <v>2016031063</v>
      </c>
      <c r="C100" s="4" t="s">
        <v>175</v>
      </c>
      <c r="D100" s="4">
        <v>6</v>
      </c>
      <c r="E100" s="4">
        <v>3</v>
      </c>
      <c r="F100" s="4">
        <v>1</v>
      </c>
      <c r="G100" s="4">
        <f t="shared" si="5"/>
        <v>3.5</v>
      </c>
      <c r="H100" s="4" t="str">
        <f t="shared" si="4"/>
        <v>Reprovado(a)</v>
      </c>
    </row>
    <row r="101" spans="1:8">
      <c r="A101" s="5" t="s">
        <v>33</v>
      </c>
      <c r="B101" s="4">
        <v>2016076418</v>
      </c>
      <c r="C101" s="4" t="s">
        <v>175</v>
      </c>
      <c r="D101" s="4">
        <v>9</v>
      </c>
      <c r="E101" s="4">
        <v>1</v>
      </c>
      <c r="F101" s="4">
        <v>2</v>
      </c>
      <c r="G101" s="4">
        <f t="shared" si="5"/>
        <v>5.5</v>
      </c>
      <c r="H101" s="4" t="str">
        <f t="shared" si="4"/>
        <v>Reprovado(a)</v>
      </c>
    </row>
    <row r="102" spans="1:8">
      <c r="A102" s="5" t="s">
        <v>56</v>
      </c>
      <c r="B102" s="4">
        <v>2016053637</v>
      </c>
      <c r="C102" s="4" t="s">
        <v>175</v>
      </c>
      <c r="D102" s="4">
        <v>4</v>
      </c>
      <c r="E102" s="4">
        <v>9</v>
      </c>
      <c r="F102" s="4" t="s">
        <v>159</v>
      </c>
      <c r="G102" s="4">
        <f t="shared" si="5"/>
        <v>6.5</v>
      </c>
      <c r="H102" s="4" t="str">
        <f t="shared" si="4"/>
        <v>Aprovado(a)</v>
      </c>
    </row>
    <row r="103" spans="1:8">
      <c r="A103" s="5" t="s">
        <v>81</v>
      </c>
      <c r="B103" s="4">
        <v>2016093285</v>
      </c>
      <c r="C103" s="4" t="s">
        <v>175</v>
      </c>
      <c r="D103" s="4">
        <v>2</v>
      </c>
      <c r="E103" s="4">
        <v>4</v>
      </c>
      <c r="F103" s="4">
        <v>3</v>
      </c>
      <c r="G103" s="4">
        <f t="shared" si="5"/>
        <v>3.5</v>
      </c>
      <c r="H103" s="4" t="str">
        <f t="shared" si="4"/>
        <v>Reprovado(a)</v>
      </c>
    </row>
    <row r="104" spans="1:8">
      <c r="A104" s="5" t="s">
        <v>83</v>
      </c>
      <c r="B104" s="4">
        <v>2016037842</v>
      </c>
      <c r="C104" s="4" t="s">
        <v>175</v>
      </c>
      <c r="D104" s="4">
        <v>4</v>
      </c>
      <c r="E104" s="4">
        <v>3</v>
      </c>
      <c r="F104" s="4">
        <v>3</v>
      </c>
      <c r="G104" s="4">
        <f t="shared" si="5"/>
        <v>3.5</v>
      </c>
      <c r="H104" s="4" t="str">
        <f t="shared" si="4"/>
        <v>Reprovado(a)</v>
      </c>
    </row>
    <row r="105" spans="1:8">
      <c r="A105" s="5" t="s">
        <v>93</v>
      </c>
      <c r="B105" s="4">
        <v>2016064109</v>
      </c>
      <c r="C105" s="4" t="s">
        <v>175</v>
      </c>
      <c r="D105" s="4">
        <v>4</v>
      </c>
      <c r="E105" s="4">
        <v>2</v>
      </c>
      <c r="F105" s="4">
        <v>4</v>
      </c>
      <c r="G105" s="4">
        <f t="shared" si="5"/>
        <v>4</v>
      </c>
      <c r="H105" s="4" t="str">
        <f t="shared" si="4"/>
        <v>Reprovado(a)</v>
      </c>
    </row>
    <row r="106" spans="1:8">
      <c r="A106" s="5" t="s">
        <v>105</v>
      </c>
      <c r="B106" s="4">
        <v>2016009762</v>
      </c>
      <c r="C106" s="4" t="s">
        <v>175</v>
      </c>
      <c r="D106" s="4">
        <v>3</v>
      </c>
      <c r="E106" s="4">
        <v>6</v>
      </c>
      <c r="F106" s="4">
        <v>5</v>
      </c>
      <c r="G106" s="4">
        <f t="shared" si="5"/>
        <v>5.5</v>
      </c>
      <c r="H106" s="4" t="str">
        <f t="shared" si="4"/>
        <v>Reprovado(a)</v>
      </c>
    </row>
    <row r="107" spans="1:8">
      <c r="A107" s="5" t="s">
        <v>117</v>
      </c>
      <c r="B107" s="4">
        <v>2016030159</v>
      </c>
      <c r="C107" s="4" t="s">
        <v>175</v>
      </c>
      <c r="D107" s="4">
        <v>10</v>
      </c>
      <c r="E107" s="4">
        <v>4</v>
      </c>
      <c r="F107" s="4" t="s">
        <v>159</v>
      </c>
      <c r="G107" s="4">
        <f t="shared" si="5"/>
        <v>7</v>
      </c>
      <c r="H107" s="4" t="str">
        <f t="shared" si="4"/>
        <v>Aprovado(a)</v>
      </c>
    </row>
    <row r="108" spans="1:8">
      <c r="A108" s="5" t="s">
        <v>131</v>
      </c>
      <c r="B108" s="4">
        <v>2016063148</v>
      </c>
      <c r="C108" s="4" t="s">
        <v>175</v>
      </c>
      <c r="D108" s="4">
        <v>10</v>
      </c>
      <c r="E108" s="4">
        <v>3</v>
      </c>
      <c r="F108" s="4" t="s">
        <v>159</v>
      </c>
      <c r="G108" s="4">
        <f t="shared" si="5"/>
        <v>6.5</v>
      </c>
      <c r="H108" s="4" t="str">
        <f t="shared" si="4"/>
        <v>Aprovado(a)</v>
      </c>
    </row>
    <row r="109" spans="1:8">
      <c r="A109" s="5" t="s">
        <v>3</v>
      </c>
      <c r="B109" s="4">
        <v>2016093654</v>
      </c>
      <c r="C109" s="4" t="s">
        <v>170</v>
      </c>
      <c r="D109" s="4">
        <v>0</v>
      </c>
      <c r="E109" s="4">
        <v>5</v>
      </c>
      <c r="F109" s="4">
        <v>7</v>
      </c>
      <c r="G109" s="4">
        <f t="shared" si="5"/>
        <v>6</v>
      </c>
      <c r="H109" s="4" t="str">
        <f t="shared" si="4"/>
        <v>Aprovado(a)</v>
      </c>
    </row>
    <row r="110" spans="1:8">
      <c r="A110" s="5" t="s">
        <v>4</v>
      </c>
      <c r="B110" s="4">
        <v>2016022241</v>
      </c>
      <c r="C110" s="4" t="s">
        <v>170</v>
      </c>
      <c r="D110" s="4">
        <v>1</v>
      </c>
      <c r="E110" s="4">
        <v>10</v>
      </c>
      <c r="F110" s="4">
        <v>7</v>
      </c>
      <c r="G110" s="4">
        <f t="shared" si="5"/>
        <v>8.5</v>
      </c>
      <c r="H110" s="4" t="str">
        <f t="shared" si="4"/>
        <v>Aprovado(a)</v>
      </c>
    </row>
    <row r="111" spans="1:8">
      <c r="A111" s="5" t="s">
        <v>7</v>
      </c>
      <c r="B111" s="4">
        <v>2016042181</v>
      </c>
      <c r="C111" s="4" t="s">
        <v>170</v>
      </c>
      <c r="D111" s="4">
        <v>7</v>
      </c>
      <c r="E111" s="4">
        <v>5</v>
      </c>
      <c r="F111" s="4" t="s">
        <v>159</v>
      </c>
      <c r="G111" s="4">
        <f t="shared" si="5"/>
        <v>6</v>
      </c>
      <c r="H111" s="4" t="str">
        <f t="shared" si="4"/>
        <v>Aprovado(a)</v>
      </c>
    </row>
    <row r="112" spans="1:8">
      <c r="A112" s="5" t="s">
        <v>12</v>
      </c>
      <c r="B112" s="4">
        <v>2016039677</v>
      </c>
      <c r="C112" s="4" t="s">
        <v>170</v>
      </c>
      <c r="D112" s="4">
        <v>3</v>
      </c>
      <c r="E112" s="4">
        <v>2</v>
      </c>
      <c r="F112" s="4">
        <v>0</v>
      </c>
      <c r="G112" s="4">
        <f t="shared" si="5"/>
        <v>1.5</v>
      </c>
      <c r="H112" s="4" t="str">
        <f t="shared" si="4"/>
        <v>Reprovado(a)</v>
      </c>
    </row>
    <row r="113" spans="1:8">
      <c r="A113" s="5" t="s">
        <v>34</v>
      </c>
      <c r="B113" s="4">
        <v>2016015817</v>
      </c>
      <c r="C113" s="4" t="s">
        <v>170</v>
      </c>
      <c r="D113" s="4">
        <v>1</v>
      </c>
      <c r="E113" s="4">
        <v>8</v>
      </c>
      <c r="F113" s="4">
        <v>6</v>
      </c>
      <c r="G113" s="4">
        <f t="shared" si="5"/>
        <v>7</v>
      </c>
      <c r="H113" s="4" t="str">
        <f t="shared" si="4"/>
        <v>Aprovado(a)</v>
      </c>
    </row>
    <row r="114" spans="1:8">
      <c r="A114" s="5" t="s">
        <v>57</v>
      </c>
      <c r="B114" s="4">
        <v>2016039841</v>
      </c>
      <c r="C114" s="4" t="s">
        <v>170</v>
      </c>
      <c r="D114" s="4">
        <v>10</v>
      </c>
      <c r="E114" s="4">
        <v>7</v>
      </c>
      <c r="F114" s="4" t="s">
        <v>159</v>
      </c>
      <c r="G114" s="4">
        <f t="shared" si="5"/>
        <v>8.5</v>
      </c>
      <c r="H114" s="4" t="str">
        <f t="shared" si="4"/>
        <v>Aprovado(a)</v>
      </c>
    </row>
    <row r="115" spans="1:8">
      <c r="A115" s="5" t="s">
        <v>59</v>
      </c>
      <c r="B115" s="4">
        <v>2016020823</v>
      </c>
      <c r="C115" s="4" t="s">
        <v>170</v>
      </c>
      <c r="D115" s="4">
        <v>5</v>
      </c>
      <c r="E115" s="4">
        <v>3</v>
      </c>
      <c r="F115" s="4">
        <v>0</v>
      </c>
      <c r="G115" s="4">
        <f t="shared" si="5"/>
        <v>2.5</v>
      </c>
      <c r="H115" s="4" t="str">
        <f t="shared" si="4"/>
        <v>Reprovado(a)</v>
      </c>
    </row>
    <row r="116" spans="1:8">
      <c r="A116" s="5" t="s">
        <v>64</v>
      </c>
      <c r="B116" s="4">
        <v>2016026882</v>
      </c>
      <c r="C116" s="4" t="s">
        <v>170</v>
      </c>
      <c r="D116" s="4">
        <v>9</v>
      </c>
      <c r="E116" s="4">
        <v>8</v>
      </c>
      <c r="F116" s="4" t="s">
        <v>159</v>
      </c>
      <c r="G116" s="4">
        <f t="shared" si="5"/>
        <v>8.5</v>
      </c>
      <c r="H116" s="4" t="str">
        <f t="shared" si="4"/>
        <v>Aprovado(a)</v>
      </c>
    </row>
    <row r="117" spans="1:8">
      <c r="A117" s="5" t="s">
        <v>97</v>
      </c>
      <c r="B117" s="4">
        <v>2016007313</v>
      </c>
      <c r="C117" s="4" t="s">
        <v>170</v>
      </c>
      <c r="D117" s="4">
        <v>2</v>
      </c>
      <c r="E117" s="4">
        <v>3</v>
      </c>
      <c r="F117" s="4">
        <v>9</v>
      </c>
      <c r="G117" s="4">
        <f t="shared" si="5"/>
        <v>6</v>
      </c>
      <c r="H117" s="4" t="str">
        <f t="shared" si="4"/>
        <v>Aprovado(a)</v>
      </c>
    </row>
    <row r="118" spans="1:8">
      <c r="A118" s="5" t="s">
        <v>127</v>
      </c>
      <c r="B118" s="4">
        <v>2016007750</v>
      </c>
      <c r="C118" s="4" t="s">
        <v>170</v>
      </c>
      <c r="D118" s="4">
        <v>7</v>
      </c>
      <c r="E118" s="4">
        <v>5</v>
      </c>
      <c r="F118" s="4" t="s">
        <v>159</v>
      </c>
      <c r="G118" s="4">
        <f t="shared" si="5"/>
        <v>6</v>
      </c>
      <c r="H118" s="4" t="str">
        <f t="shared" si="4"/>
        <v>Aprovado(a)</v>
      </c>
    </row>
    <row r="119" spans="1:8">
      <c r="A119" s="5" t="s">
        <v>138</v>
      </c>
      <c r="B119" s="4">
        <v>2016099931</v>
      </c>
      <c r="C119" s="4" t="s">
        <v>170</v>
      </c>
      <c r="D119" s="4">
        <v>4</v>
      </c>
      <c r="E119" s="4">
        <v>4</v>
      </c>
      <c r="F119" s="4">
        <v>5</v>
      </c>
      <c r="G119" s="4">
        <f t="shared" si="5"/>
        <v>4.5</v>
      </c>
      <c r="H119" s="4" t="str">
        <f t="shared" si="4"/>
        <v>Reprovado(a)</v>
      </c>
    </row>
    <row r="120" spans="1:8">
      <c r="A120" s="5" t="s">
        <v>147</v>
      </c>
      <c r="B120" s="4">
        <v>2016062019</v>
      </c>
      <c r="C120" s="4" t="s">
        <v>170</v>
      </c>
      <c r="D120" s="4">
        <v>1</v>
      </c>
      <c r="E120" s="4">
        <v>5</v>
      </c>
      <c r="F120" s="4">
        <v>3</v>
      </c>
      <c r="G120" s="4">
        <f t="shared" si="5"/>
        <v>4</v>
      </c>
      <c r="H120" s="4" t="str">
        <f t="shared" si="4"/>
        <v>Reprovado(a)</v>
      </c>
    </row>
    <row r="121" spans="1:8">
      <c r="A121" s="5" t="s">
        <v>5</v>
      </c>
      <c r="B121" s="4">
        <v>2016028014</v>
      </c>
      <c r="C121" s="4" t="s">
        <v>173</v>
      </c>
      <c r="D121" s="4">
        <v>9</v>
      </c>
      <c r="E121" s="4">
        <v>9</v>
      </c>
      <c r="F121" s="4" t="s">
        <v>159</v>
      </c>
      <c r="G121" s="4">
        <f t="shared" si="5"/>
        <v>9</v>
      </c>
      <c r="H121" s="4" t="str">
        <f t="shared" si="4"/>
        <v>Aprovado(a)</v>
      </c>
    </row>
    <row r="122" spans="1:8">
      <c r="A122" s="5" t="s">
        <v>9</v>
      </c>
      <c r="B122" s="4">
        <v>2016011494</v>
      </c>
      <c r="C122" s="4" t="s">
        <v>173</v>
      </c>
      <c r="D122" s="4">
        <v>2</v>
      </c>
      <c r="E122" s="4">
        <v>0</v>
      </c>
      <c r="F122" s="4">
        <v>3</v>
      </c>
      <c r="G122" s="4">
        <f t="shared" si="5"/>
        <v>2.5</v>
      </c>
      <c r="H122" s="4" t="str">
        <f t="shared" si="4"/>
        <v>Reprovado(a)</v>
      </c>
    </row>
    <row r="123" spans="1:8">
      <c r="A123" s="5" t="s">
        <v>8</v>
      </c>
      <c r="B123" s="4">
        <v>2016012764</v>
      </c>
      <c r="C123" s="4" t="s">
        <v>173</v>
      </c>
      <c r="D123" s="4">
        <v>3</v>
      </c>
      <c r="E123" s="4">
        <v>9</v>
      </c>
      <c r="F123" s="4" t="s">
        <v>159</v>
      </c>
      <c r="G123" s="4">
        <f t="shared" si="5"/>
        <v>6</v>
      </c>
      <c r="H123" s="4" t="str">
        <f t="shared" si="4"/>
        <v>Aprovado(a)</v>
      </c>
    </row>
    <row r="124" spans="1:8">
      <c r="A124" s="5" t="s">
        <v>15</v>
      </c>
      <c r="B124" s="4">
        <v>2016096107</v>
      </c>
      <c r="C124" s="4" t="s">
        <v>173</v>
      </c>
      <c r="D124" s="4">
        <v>9</v>
      </c>
      <c r="E124" s="4">
        <v>3</v>
      </c>
      <c r="F124" s="4" t="s">
        <v>159</v>
      </c>
      <c r="G124" s="4">
        <f t="shared" si="5"/>
        <v>6</v>
      </c>
      <c r="H124" s="4" t="str">
        <f t="shared" si="4"/>
        <v>Aprovado(a)</v>
      </c>
    </row>
    <row r="125" spans="1:8">
      <c r="A125" s="5" t="s">
        <v>30</v>
      </c>
      <c r="B125" s="4">
        <v>2016052520</v>
      </c>
      <c r="C125" s="4" t="s">
        <v>173</v>
      </c>
      <c r="D125" s="4">
        <v>8</v>
      </c>
      <c r="E125" s="4">
        <v>6</v>
      </c>
      <c r="F125" s="4" t="s">
        <v>159</v>
      </c>
      <c r="G125" s="4">
        <f t="shared" si="5"/>
        <v>7</v>
      </c>
      <c r="H125" s="4" t="str">
        <f t="shared" si="4"/>
        <v>Aprovado(a)</v>
      </c>
    </row>
    <row r="126" spans="1:8">
      <c r="A126" s="5" t="s">
        <v>22</v>
      </c>
      <c r="B126" s="4">
        <v>2016098463</v>
      </c>
      <c r="C126" s="4" t="s">
        <v>173</v>
      </c>
      <c r="D126" s="4">
        <v>1</v>
      </c>
      <c r="E126" s="4">
        <v>8</v>
      </c>
      <c r="F126" s="4">
        <v>0</v>
      </c>
      <c r="G126" s="4">
        <f t="shared" si="5"/>
        <v>4</v>
      </c>
      <c r="H126" s="4" t="str">
        <f t="shared" si="4"/>
        <v>Reprovado(a)</v>
      </c>
    </row>
    <row r="127" spans="1:8">
      <c r="A127" s="5" t="s">
        <v>50</v>
      </c>
      <c r="B127" s="4">
        <v>2016073226</v>
      </c>
      <c r="C127" s="4" t="s">
        <v>173</v>
      </c>
      <c r="D127" s="4">
        <v>7</v>
      </c>
      <c r="E127" s="4">
        <v>8</v>
      </c>
      <c r="F127" s="4" t="s">
        <v>159</v>
      </c>
      <c r="G127" s="4">
        <f t="shared" si="5"/>
        <v>7.5</v>
      </c>
      <c r="H127" s="4" t="str">
        <f t="shared" si="4"/>
        <v>Aprovado(a)</v>
      </c>
    </row>
    <row r="128" spans="1:8">
      <c r="A128" s="5" t="s">
        <v>60</v>
      </c>
      <c r="B128" s="4">
        <v>2016075793</v>
      </c>
      <c r="C128" s="4" t="s">
        <v>173</v>
      </c>
      <c r="D128" s="4">
        <v>4</v>
      </c>
      <c r="E128" s="4">
        <v>1</v>
      </c>
      <c r="F128" s="4">
        <v>4</v>
      </c>
      <c r="G128" s="4">
        <f t="shared" si="5"/>
        <v>4</v>
      </c>
      <c r="H128" s="4" t="str">
        <f t="shared" si="4"/>
        <v>Reprovado(a)</v>
      </c>
    </row>
    <row r="129" spans="1:8">
      <c r="A129" s="5" t="s">
        <v>88</v>
      </c>
      <c r="B129" s="4">
        <v>2016037191</v>
      </c>
      <c r="C129" s="4" t="s">
        <v>173</v>
      </c>
      <c r="D129" s="4">
        <v>7</v>
      </c>
      <c r="E129" s="4">
        <v>6</v>
      </c>
      <c r="F129" s="4" t="s">
        <v>159</v>
      </c>
      <c r="G129" s="4">
        <f t="shared" si="5"/>
        <v>6.5</v>
      </c>
      <c r="H129" s="4" t="str">
        <f t="shared" si="4"/>
        <v>Aprovado(a)</v>
      </c>
    </row>
    <row r="130" spans="1:8">
      <c r="A130" s="5" t="s">
        <v>82</v>
      </c>
      <c r="B130" s="4">
        <v>2016090274</v>
      </c>
      <c r="C130" s="4" t="s">
        <v>173</v>
      </c>
      <c r="D130" s="4">
        <v>2</v>
      </c>
      <c r="E130" s="4">
        <v>6</v>
      </c>
      <c r="F130" s="4">
        <v>2</v>
      </c>
      <c r="G130" s="4">
        <f t="shared" ref="G130:G151" si="6">IF(F130&lt;&gt;"",AVERAGE(F130,LARGE(D130:E130,1)),AVERAGE(D130:E130))</f>
        <v>4</v>
      </c>
      <c r="H130" s="4" t="str">
        <f t="shared" si="4"/>
        <v>Reprovado(a)</v>
      </c>
    </row>
    <row r="131" spans="1:8">
      <c r="A131" s="5" t="s">
        <v>85</v>
      </c>
      <c r="B131" s="4">
        <v>2016042429</v>
      </c>
      <c r="C131" s="4" t="s">
        <v>173</v>
      </c>
      <c r="D131" s="4">
        <v>3</v>
      </c>
      <c r="E131" s="4">
        <v>6</v>
      </c>
      <c r="F131" s="4">
        <v>7</v>
      </c>
      <c r="G131" s="4">
        <f t="shared" si="6"/>
        <v>6.5</v>
      </c>
      <c r="H131" s="4" t="str">
        <f t="shared" ref="H131:H151" si="7">IF(G131&gt;=6,"Aprovado(a)","Reprovado(a)")</f>
        <v>Aprovado(a)</v>
      </c>
    </row>
    <row r="132" spans="1:8">
      <c r="A132" s="5" t="s">
        <v>99</v>
      </c>
      <c r="B132" s="4">
        <v>2016042556</v>
      </c>
      <c r="C132" s="4" t="s">
        <v>173</v>
      </c>
      <c r="D132" s="4">
        <v>6</v>
      </c>
      <c r="E132" s="4">
        <v>10</v>
      </c>
      <c r="F132" s="4" t="s">
        <v>159</v>
      </c>
      <c r="G132" s="4">
        <f t="shared" si="6"/>
        <v>8</v>
      </c>
      <c r="H132" s="4" t="str">
        <f t="shared" si="7"/>
        <v>Aprovado(a)</v>
      </c>
    </row>
    <row r="133" spans="1:8">
      <c r="A133" s="5" t="s">
        <v>101</v>
      </c>
      <c r="B133" s="4">
        <v>2016095864</v>
      </c>
      <c r="C133" s="4" t="s">
        <v>173</v>
      </c>
      <c r="D133" s="4">
        <v>10</v>
      </c>
      <c r="E133" s="4">
        <v>10</v>
      </c>
      <c r="F133" s="4" t="s">
        <v>159</v>
      </c>
      <c r="G133" s="4">
        <f t="shared" si="6"/>
        <v>10</v>
      </c>
      <c r="H133" s="4" t="str">
        <f t="shared" si="7"/>
        <v>Aprovado(a)</v>
      </c>
    </row>
    <row r="134" spans="1:8">
      <c r="A134" s="5" t="s">
        <v>126</v>
      </c>
      <c r="B134" s="4">
        <v>2016085413</v>
      </c>
      <c r="C134" s="4" t="s">
        <v>173</v>
      </c>
      <c r="D134" s="4">
        <v>8</v>
      </c>
      <c r="E134" s="4">
        <v>5</v>
      </c>
      <c r="F134" s="4" t="s">
        <v>159</v>
      </c>
      <c r="G134" s="4">
        <f t="shared" si="6"/>
        <v>6.5</v>
      </c>
      <c r="H134" s="4" t="str">
        <f t="shared" si="7"/>
        <v>Aprovado(a)</v>
      </c>
    </row>
    <row r="135" spans="1:8">
      <c r="A135" s="5" t="s">
        <v>136</v>
      </c>
      <c r="B135" s="4">
        <v>2016065778</v>
      </c>
      <c r="C135" s="4" t="s">
        <v>173</v>
      </c>
      <c r="D135" s="4">
        <v>4</v>
      </c>
      <c r="E135" s="4">
        <v>7</v>
      </c>
      <c r="F135" s="4">
        <v>4</v>
      </c>
      <c r="G135" s="4">
        <f t="shared" si="6"/>
        <v>5.5</v>
      </c>
      <c r="H135" s="4" t="str">
        <f t="shared" si="7"/>
        <v>Reprovado(a)</v>
      </c>
    </row>
    <row r="136" spans="1:8">
      <c r="A136" s="5" t="s">
        <v>145</v>
      </c>
      <c r="B136" s="4">
        <v>2016019912</v>
      </c>
      <c r="C136" s="4" t="s">
        <v>173</v>
      </c>
      <c r="D136" s="4">
        <v>0</v>
      </c>
      <c r="E136" s="4">
        <v>8</v>
      </c>
      <c r="F136" s="4">
        <v>4</v>
      </c>
      <c r="G136" s="4">
        <f t="shared" si="6"/>
        <v>6</v>
      </c>
      <c r="H136" s="4" t="str">
        <f t="shared" si="7"/>
        <v>Aprovado(a)</v>
      </c>
    </row>
    <row r="137" spans="1:8">
      <c r="A137" s="5" t="s">
        <v>16</v>
      </c>
      <c r="B137" s="4">
        <v>2016011325</v>
      </c>
      <c r="C137" s="4" t="s">
        <v>168</v>
      </c>
      <c r="D137" s="4">
        <v>10</v>
      </c>
      <c r="E137" s="4">
        <v>2</v>
      </c>
      <c r="F137" s="4" t="s">
        <v>159</v>
      </c>
      <c r="G137" s="4">
        <f t="shared" si="6"/>
        <v>6</v>
      </c>
      <c r="H137" s="4" t="str">
        <f t="shared" si="7"/>
        <v>Aprovado(a)</v>
      </c>
    </row>
    <row r="138" spans="1:8">
      <c r="A138" s="5" t="s">
        <v>35</v>
      </c>
      <c r="B138" s="4">
        <v>2016040573</v>
      </c>
      <c r="C138" s="4" t="s">
        <v>168</v>
      </c>
      <c r="D138" s="4">
        <v>9</v>
      </c>
      <c r="E138" s="4">
        <v>7</v>
      </c>
      <c r="F138" s="4" t="s">
        <v>159</v>
      </c>
      <c r="G138" s="4">
        <f t="shared" si="6"/>
        <v>8</v>
      </c>
      <c r="H138" s="4" t="str">
        <f t="shared" si="7"/>
        <v>Aprovado(a)</v>
      </c>
    </row>
    <row r="139" spans="1:8">
      <c r="A139" s="5" t="s">
        <v>150</v>
      </c>
      <c r="B139" s="4">
        <v>2016022843</v>
      </c>
      <c r="C139" s="4" t="s">
        <v>168</v>
      </c>
      <c r="D139" s="4">
        <v>4</v>
      </c>
      <c r="E139" s="4">
        <v>2</v>
      </c>
      <c r="F139" s="4">
        <v>0</v>
      </c>
      <c r="G139" s="4">
        <f t="shared" si="6"/>
        <v>2</v>
      </c>
      <c r="H139" s="4" t="str">
        <f t="shared" si="7"/>
        <v>Reprovado(a)</v>
      </c>
    </row>
    <row r="140" spans="1:8">
      <c r="A140" s="5" t="s">
        <v>61</v>
      </c>
      <c r="B140" s="4">
        <v>2016030292</v>
      </c>
      <c r="C140" s="4" t="s">
        <v>168</v>
      </c>
      <c r="D140" s="4">
        <v>1</v>
      </c>
      <c r="E140" s="4">
        <v>10</v>
      </c>
      <c r="F140" s="4">
        <v>10</v>
      </c>
      <c r="G140" s="4">
        <f t="shared" si="6"/>
        <v>10</v>
      </c>
      <c r="H140" s="4" t="str">
        <f t="shared" si="7"/>
        <v>Aprovado(a)</v>
      </c>
    </row>
    <row r="141" spans="1:8">
      <c r="A141" s="5" t="s">
        <v>108</v>
      </c>
      <c r="B141" s="4">
        <v>2016058238</v>
      </c>
      <c r="C141" s="4" t="s">
        <v>168</v>
      </c>
      <c r="D141" s="4">
        <v>9</v>
      </c>
      <c r="E141" s="4">
        <v>7</v>
      </c>
      <c r="F141" s="4" t="s">
        <v>159</v>
      </c>
      <c r="G141" s="4">
        <f t="shared" si="6"/>
        <v>8</v>
      </c>
      <c r="H141" s="4" t="str">
        <f t="shared" si="7"/>
        <v>Aprovado(a)</v>
      </c>
    </row>
    <row r="142" spans="1:8">
      <c r="A142" s="5" t="s">
        <v>112</v>
      </c>
      <c r="B142" s="4">
        <v>2016012075</v>
      </c>
      <c r="C142" s="4" t="s">
        <v>168</v>
      </c>
      <c r="D142" s="4">
        <v>2</v>
      </c>
      <c r="E142" s="4">
        <v>3</v>
      </c>
      <c r="F142" s="4">
        <v>5</v>
      </c>
      <c r="G142" s="4">
        <f t="shared" si="6"/>
        <v>4</v>
      </c>
      <c r="H142" s="4" t="str">
        <f t="shared" si="7"/>
        <v>Reprovado(a)</v>
      </c>
    </row>
    <row r="143" spans="1:8">
      <c r="A143" s="5" t="s">
        <v>143</v>
      </c>
      <c r="B143" s="4">
        <v>2016008658</v>
      </c>
      <c r="C143" s="4" t="s">
        <v>168</v>
      </c>
      <c r="D143" s="4">
        <v>6</v>
      </c>
      <c r="E143" s="4">
        <v>9</v>
      </c>
      <c r="F143" s="4" t="s">
        <v>159</v>
      </c>
      <c r="G143" s="4">
        <f t="shared" si="6"/>
        <v>7.5</v>
      </c>
      <c r="H143" s="4" t="str">
        <f t="shared" si="7"/>
        <v>Aprovado(a)</v>
      </c>
    </row>
    <row r="144" spans="1:8">
      <c r="A144" s="5" t="s">
        <v>11</v>
      </c>
      <c r="B144" s="4">
        <v>2016046683</v>
      </c>
      <c r="C144" s="4" t="s">
        <v>178</v>
      </c>
      <c r="D144" s="4">
        <v>0</v>
      </c>
      <c r="E144" s="4">
        <v>4</v>
      </c>
      <c r="F144" s="4">
        <v>0</v>
      </c>
      <c r="G144" s="4">
        <f t="shared" si="6"/>
        <v>2</v>
      </c>
      <c r="H144" s="4" t="str">
        <f t="shared" si="7"/>
        <v>Reprovado(a)</v>
      </c>
    </row>
    <row r="145" spans="1:8">
      <c r="A145" s="5" t="s">
        <v>49</v>
      </c>
      <c r="B145" s="4">
        <v>2016051396</v>
      </c>
      <c r="C145" s="4" t="s">
        <v>178</v>
      </c>
      <c r="D145" s="4">
        <v>10</v>
      </c>
      <c r="E145" s="4">
        <v>0</v>
      </c>
      <c r="F145" s="4">
        <v>2</v>
      </c>
      <c r="G145" s="4">
        <f t="shared" si="6"/>
        <v>6</v>
      </c>
      <c r="H145" s="4" t="str">
        <f t="shared" si="7"/>
        <v>Aprovado(a)</v>
      </c>
    </row>
    <row r="146" spans="1:8">
      <c r="A146" s="5" t="s">
        <v>66</v>
      </c>
      <c r="B146" s="4">
        <v>2016056805</v>
      </c>
      <c r="C146" s="4" t="s">
        <v>178</v>
      </c>
      <c r="D146" s="4">
        <v>4</v>
      </c>
      <c r="E146" s="4">
        <v>3</v>
      </c>
      <c r="F146" s="4">
        <v>8</v>
      </c>
      <c r="G146" s="4">
        <f t="shared" si="6"/>
        <v>6</v>
      </c>
      <c r="H146" s="4" t="str">
        <f t="shared" si="7"/>
        <v>Aprovado(a)</v>
      </c>
    </row>
    <row r="147" spans="1:8">
      <c r="A147" s="5" t="s">
        <v>75</v>
      </c>
      <c r="B147" s="4">
        <v>2016092988</v>
      </c>
      <c r="C147" s="4" t="s">
        <v>178</v>
      </c>
      <c r="D147" s="4">
        <v>7</v>
      </c>
      <c r="E147" s="4">
        <v>9</v>
      </c>
      <c r="F147" s="4" t="s">
        <v>159</v>
      </c>
      <c r="G147" s="4">
        <f t="shared" si="6"/>
        <v>8</v>
      </c>
      <c r="H147" s="4" t="str">
        <f t="shared" si="7"/>
        <v>Aprovado(a)</v>
      </c>
    </row>
    <row r="148" spans="1:8">
      <c r="A148" s="5" t="s">
        <v>86</v>
      </c>
      <c r="B148" s="4">
        <v>2016066908</v>
      </c>
      <c r="C148" s="4" t="s">
        <v>178</v>
      </c>
      <c r="D148" s="4">
        <v>2</v>
      </c>
      <c r="E148" s="4">
        <v>4</v>
      </c>
      <c r="F148" s="4">
        <v>4</v>
      </c>
      <c r="G148" s="4">
        <f t="shared" si="6"/>
        <v>4</v>
      </c>
      <c r="H148" s="4" t="str">
        <f t="shared" si="7"/>
        <v>Reprovado(a)</v>
      </c>
    </row>
    <row r="149" spans="1:8">
      <c r="A149" s="5" t="s">
        <v>114</v>
      </c>
      <c r="B149" s="4">
        <v>2016048036</v>
      </c>
      <c r="C149" s="4" t="s">
        <v>178</v>
      </c>
      <c r="D149" s="4">
        <v>1</v>
      </c>
      <c r="E149" s="4">
        <v>1</v>
      </c>
      <c r="F149" s="4">
        <v>2</v>
      </c>
      <c r="G149" s="4">
        <f t="shared" si="6"/>
        <v>1.5</v>
      </c>
      <c r="H149" s="4" t="str">
        <f t="shared" si="7"/>
        <v>Reprovado(a)</v>
      </c>
    </row>
    <row r="150" spans="1:8">
      <c r="A150" s="5" t="s">
        <v>140</v>
      </c>
      <c r="B150" s="4">
        <v>2016084491</v>
      </c>
      <c r="C150" s="4" t="s">
        <v>178</v>
      </c>
      <c r="D150" s="4">
        <v>7</v>
      </c>
      <c r="E150" s="4">
        <v>4</v>
      </c>
      <c r="F150" s="4">
        <v>10</v>
      </c>
      <c r="G150" s="4">
        <f t="shared" si="6"/>
        <v>8.5</v>
      </c>
      <c r="H150" s="4" t="str">
        <f t="shared" si="7"/>
        <v>Aprovado(a)</v>
      </c>
    </row>
    <row r="151" spans="1:8">
      <c r="A151" s="5" t="s">
        <v>146</v>
      </c>
      <c r="B151" s="4">
        <v>2016053131</v>
      </c>
      <c r="C151" s="4" t="s">
        <v>178</v>
      </c>
      <c r="D151" s="4">
        <v>0</v>
      </c>
      <c r="E151" s="4">
        <v>7</v>
      </c>
      <c r="F151" s="4">
        <v>5</v>
      </c>
      <c r="G151" s="4">
        <f t="shared" si="6"/>
        <v>6</v>
      </c>
      <c r="H151" s="4" t="str">
        <f t="shared" si="7"/>
        <v>Aprovado(a)</v>
      </c>
    </row>
  </sheetData>
  <sortState xmlns:xlrd2="http://schemas.microsoft.com/office/spreadsheetml/2017/richdata2" ref="A2:H151">
    <sortCondition ref="C2:C151"/>
    <sortCondition ref="A2:A151"/>
  </sortState>
  <mergeCells count="3">
    <mergeCell ref="J2:M2"/>
    <mergeCell ref="J8:M8"/>
    <mergeCell ref="J13:K1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9"/>
  <sheetViews>
    <sheetView showGridLines="0" zoomScale="175" zoomScaleNormal="175" workbookViewId="0"/>
  </sheetViews>
  <sheetFormatPr defaultRowHeight="15"/>
  <cols>
    <col min="2" max="3" width="12.42578125" customWidth="1"/>
    <col min="5" max="6" width="14.5703125" customWidth="1"/>
  </cols>
  <sheetData>
    <row r="2" spans="2:6">
      <c r="B2" s="42" t="s">
        <v>162</v>
      </c>
      <c r="C2" s="42"/>
      <c r="E2" s="42" t="s">
        <v>162</v>
      </c>
      <c r="F2" s="42"/>
    </row>
    <row r="3" spans="2:6" ht="15.75" thickBot="1">
      <c r="B3" s="43"/>
      <c r="C3" s="43"/>
      <c r="E3" s="43"/>
      <c r="F3" s="43"/>
    </row>
    <row r="4" spans="2:6" ht="16.5">
      <c r="B4" s="8" t="s">
        <v>163</v>
      </c>
      <c r="C4" s="8" t="s">
        <v>164</v>
      </c>
      <c r="E4" s="8" t="s">
        <v>163</v>
      </c>
      <c r="F4" s="8" t="s">
        <v>164</v>
      </c>
    </row>
    <row r="5" spans="2:6" ht="16.5">
      <c r="B5" s="8" t="s">
        <v>165</v>
      </c>
      <c r="C5" s="8" t="s">
        <v>166</v>
      </c>
      <c r="E5" s="8" t="s">
        <v>165</v>
      </c>
      <c r="F5" s="8" t="s">
        <v>166</v>
      </c>
    </row>
    <row r="6" spans="2:6" ht="17.25" thickBot="1">
      <c r="B6" s="9" t="s">
        <v>158</v>
      </c>
      <c r="C6" s="9" t="s">
        <v>167</v>
      </c>
      <c r="E6" s="9" t="s">
        <v>158</v>
      </c>
      <c r="F6" s="9" t="s">
        <v>167</v>
      </c>
    </row>
    <row r="7" spans="2:6" ht="16.5">
      <c r="B7" s="10">
        <v>5</v>
      </c>
      <c r="C7" s="10">
        <v>0.87209999999999999</v>
      </c>
      <c r="E7" s="10">
        <v>20</v>
      </c>
      <c r="F7" s="10">
        <v>2.339</v>
      </c>
    </row>
    <row r="8" spans="2:6" ht="16.5">
      <c r="B8" s="11">
        <v>10</v>
      </c>
      <c r="C8" s="11">
        <v>1.2276</v>
      </c>
      <c r="E8" s="11">
        <v>25</v>
      </c>
      <c r="F8" s="11">
        <v>3.169</v>
      </c>
    </row>
    <row r="9" spans="2:6" ht="16.5">
      <c r="B9" s="10">
        <v>8</v>
      </c>
      <c r="C9" s="10">
        <f>FORECAST(B9,C7:C8,B7:B8)</f>
        <v>1.0853999999999999</v>
      </c>
      <c r="E9" s="10">
        <v>22</v>
      </c>
      <c r="F9" s="10">
        <f>FORECAST(E9,F7:F8,E7:E8)</f>
        <v>2.6709999999999998</v>
      </c>
    </row>
  </sheetData>
  <mergeCells count="2">
    <mergeCell ref="B2:C3"/>
    <mergeCell ref="E2:F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G2" sqref="G2"/>
    </sheetView>
  </sheetViews>
  <sheetFormatPr defaultRowHeight="15"/>
  <cols>
    <col min="1" max="1" width="21" customWidth="1"/>
    <col min="2" max="8" width="15.7109375" customWidth="1"/>
  </cols>
  <sheetData>
    <row r="1" spans="1:8" ht="25.5">
      <c r="A1" s="6" t="s">
        <v>153</v>
      </c>
      <c r="B1" s="6" t="s">
        <v>0</v>
      </c>
      <c r="C1" s="6" t="s">
        <v>154</v>
      </c>
      <c r="D1" s="6" t="s">
        <v>155</v>
      </c>
      <c r="E1" s="6" t="s">
        <v>156</v>
      </c>
      <c r="F1" s="6" t="s">
        <v>161</v>
      </c>
      <c r="G1" s="6" t="s">
        <v>160</v>
      </c>
      <c r="H1" s="6" t="s">
        <v>157</v>
      </c>
    </row>
    <row r="2" spans="1:8">
      <c r="A2" s="5" t="s">
        <v>10</v>
      </c>
      <c r="B2" s="4">
        <v>2016096932</v>
      </c>
      <c r="C2" s="4" t="s">
        <v>169</v>
      </c>
      <c r="D2" s="4">
        <v>5</v>
      </c>
      <c r="E2" s="4">
        <v>1</v>
      </c>
      <c r="F2" s="4">
        <v>8</v>
      </c>
      <c r="G2" s="4">
        <f t="shared" ref="G2:G66" si="0">IF(F2&lt;&gt;"",AVERAGE(F2,MAX(D2:E2)),AVERAGE(D2:E2))</f>
        <v>6.5</v>
      </c>
      <c r="H2" s="4" t="str">
        <f t="shared" ref="H2:H65" si="1">IF(G2&gt;=6,"Aprovado(a)","Reprovado(a)")</f>
        <v>Aprovado(a)</v>
      </c>
    </row>
    <row r="3" spans="1:8">
      <c r="A3" s="5" t="s">
        <v>26</v>
      </c>
      <c r="B3" s="4">
        <v>2016039428</v>
      </c>
      <c r="C3" s="4" t="s">
        <v>169</v>
      </c>
      <c r="D3" s="4">
        <v>0</v>
      </c>
      <c r="E3" s="4">
        <v>1</v>
      </c>
      <c r="F3" s="4">
        <v>9</v>
      </c>
      <c r="G3" s="4">
        <f t="shared" si="0"/>
        <v>5</v>
      </c>
      <c r="H3" s="4" t="str">
        <f t="shared" si="1"/>
        <v>Reprovado(a)</v>
      </c>
    </row>
    <row r="4" spans="1:8">
      <c r="A4" s="5" t="s">
        <v>46</v>
      </c>
      <c r="B4" s="4">
        <v>2016057318</v>
      </c>
      <c r="C4" s="4" t="s">
        <v>169</v>
      </c>
      <c r="D4" s="4">
        <v>10</v>
      </c>
      <c r="E4" s="4">
        <v>3</v>
      </c>
      <c r="F4" s="4" t="s">
        <v>159</v>
      </c>
      <c r="G4" s="4">
        <f t="shared" si="0"/>
        <v>6.5</v>
      </c>
      <c r="H4" s="4" t="str">
        <f t="shared" si="1"/>
        <v>Aprovado(a)</v>
      </c>
    </row>
    <row r="5" spans="1:8">
      <c r="A5" s="5" t="s">
        <v>63</v>
      </c>
      <c r="B5" s="4">
        <v>2016098602</v>
      </c>
      <c r="C5" s="4" t="s">
        <v>169</v>
      </c>
      <c r="D5" s="4">
        <v>5</v>
      </c>
      <c r="E5" s="4">
        <v>9</v>
      </c>
      <c r="F5" s="4" t="s">
        <v>159</v>
      </c>
      <c r="G5" s="4">
        <f t="shared" si="0"/>
        <v>7</v>
      </c>
      <c r="H5" s="4" t="str">
        <f t="shared" si="1"/>
        <v>Aprovado(a)</v>
      </c>
    </row>
    <row r="6" spans="1:8">
      <c r="A6" s="5" t="s">
        <v>104</v>
      </c>
      <c r="B6" s="4">
        <v>2016006284</v>
      </c>
      <c r="C6" s="4" t="s">
        <v>169</v>
      </c>
      <c r="D6" s="4">
        <v>3</v>
      </c>
      <c r="E6" s="4">
        <v>7</v>
      </c>
      <c r="F6" s="4">
        <v>5</v>
      </c>
      <c r="G6" s="4">
        <f t="shared" si="0"/>
        <v>6</v>
      </c>
      <c r="H6" s="4" t="str">
        <f t="shared" si="1"/>
        <v>Aprovado(a)</v>
      </c>
    </row>
    <row r="7" spans="1:8">
      <c r="A7" s="5" t="s">
        <v>107</v>
      </c>
      <c r="B7" s="4">
        <v>2016096095</v>
      </c>
      <c r="C7" s="4" t="s">
        <v>169</v>
      </c>
      <c r="D7" s="4">
        <v>2</v>
      </c>
      <c r="E7" s="4">
        <v>7</v>
      </c>
      <c r="F7" s="4">
        <v>6</v>
      </c>
      <c r="G7" s="4">
        <f t="shared" si="0"/>
        <v>6.5</v>
      </c>
      <c r="H7" s="4" t="str">
        <f t="shared" si="1"/>
        <v>Aprovado(a)</v>
      </c>
    </row>
    <row r="8" spans="1:8">
      <c r="A8" s="5" t="s">
        <v>111</v>
      </c>
      <c r="B8" s="4">
        <v>2016055784</v>
      </c>
      <c r="C8" s="4" t="s">
        <v>169</v>
      </c>
      <c r="D8" s="4">
        <v>1</v>
      </c>
      <c r="E8" s="4">
        <v>7</v>
      </c>
      <c r="F8" s="4">
        <v>5</v>
      </c>
      <c r="G8" s="4">
        <f t="shared" si="0"/>
        <v>6</v>
      </c>
      <c r="H8" s="4" t="str">
        <f t="shared" si="1"/>
        <v>Aprovado(a)</v>
      </c>
    </row>
    <row r="9" spans="1:8">
      <c r="A9" s="5" t="s">
        <v>134</v>
      </c>
      <c r="B9" s="4">
        <v>2016068519</v>
      </c>
      <c r="C9" s="4" t="s">
        <v>169</v>
      </c>
      <c r="D9" s="4">
        <v>2</v>
      </c>
      <c r="E9" s="4">
        <v>5</v>
      </c>
      <c r="F9" s="4">
        <v>8</v>
      </c>
      <c r="G9" s="4">
        <f t="shared" si="0"/>
        <v>6.5</v>
      </c>
      <c r="H9" s="4" t="str">
        <f t="shared" si="1"/>
        <v>Aprovado(a)</v>
      </c>
    </row>
    <row r="10" spans="1:8">
      <c r="A10" s="5" t="s">
        <v>17</v>
      </c>
      <c r="B10" s="4">
        <v>2016044284</v>
      </c>
      <c r="C10" s="4" t="s">
        <v>176</v>
      </c>
      <c r="D10" s="4">
        <v>2</v>
      </c>
      <c r="E10" s="4">
        <v>7</v>
      </c>
      <c r="F10" s="4">
        <v>6</v>
      </c>
      <c r="G10" s="4">
        <f t="shared" si="0"/>
        <v>6.5</v>
      </c>
      <c r="H10" s="4" t="str">
        <f t="shared" si="1"/>
        <v>Aprovado(a)</v>
      </c>
    </row>
    <row r="11" spans="1:8">
      <c r="A11" s="5" t="s">
        <v>20</v>
      </c>
      <c r="B11" s="4">
        <v>2016093059</v>
      </c>
      <c r="C11" s="4" t="s">
        <v>176</v>
      </c>
      <c r="D11" s="4">
        <v>10</v>
      </c>
      <c r="E11" s="4">
        <v>0</v>
      </c>
      <c r="F11" s="4">
        <v>3</v>
      </c>
      <c r="G11" s="4">
        <f t="shared" si="0"/>
        <v>6.5</v>
      </c>
      <c r="H11" s="4" t="str">
        <f t="shared" si="1"/>
        <v>Aprovado(a)</v>
      </c>
    </row>
    <row r="12" spans="1:8">
      <c r="A12" s="5" t="s">
        <v>23</v>
      </c>
      <c r="B12" s="4">
        <v>2016003383</v>
      </c>
      <c r="C12" s="4" t="s">
        <v>176</v>
      </c>
      <c r="D12" s="4">
        <v>2</v>
      </c>
      <c r="E12" s="4">
        <v>5</v>
      </c>
      <c r="F12" s="4">
        <v>9</v>
      </c>
      <c r="G12" s="4">
        <f t="shared" si="0"/>
        <v>7</v>
      </c>
      <c r="H12" s="4" t="str">
        <f t="shared" si="1"/>
        <v>Aprovado(a)</v>
      </c>
    </row>
    <row r="13" spans="1:8">
      <c r="A13" s="5" t="s">
        <v>42</v>
      </c>
      <c r="B13" s="4">
        <v>2016083227</v>
      </c>
      <c r="C13" s="4" t="s">
        <v>176</v>
      </c>
      <c r="D13" s="4">
        <v>0</v>
      </c>
      <c r="E13" s="4">
        <v>7</v>
      </c>
      <c r="F13" s="4">
        <v>9</v>
      </c>
      <c r="G13" s="4">
        <f t="shared" si="0"/>
        <v>8</v>
      </c>
      <c r="H13" s="4" t="str">
        <f t="shared" si="1"/>
        <v>Aprovado(a)</v>
      </c>
    </row>
    <row r="14" spans="1:8">
      <c r="A14" s="5" t="s">
        <v>51</v>
      </c>
      <c r="B14" s="4">
        <v>2016060476</v>
      </c>
      <c r="C14" s="4" t="s">
        <v>176</v>
      </c>
      <c r="D14" s="4">
        <v>3</v>
      </c>
      <c r="E14" s="4">
        <v>9</v>
      </c>
      <c r="F14" s="4" t="s">
        <v>159</v>
      </c>
      <c r="G14" s="4">
        <f t="shared" si="0"/>
        <v>6</v>
      </c>
      <c r="H14" s="4" t="str">
        <f t="shared" si="1"/>
        <v>Aprovado(a)</v>
      </c>
    </row>
    <row r="15" spans="1:8">
      <c r="A15" s="5" t="s">
        <v>58</v>
      </c>
      <c r="B15" s="4">
        <v>2016038006</v>
      </c>
      <c r="C15" s="4" t="s">
        <v>176</v>
      </c>
      <c r="D15" s="4">
        <v>10</v>
      </c>
      <c r="E15" s="4">
        <v>7</v>
      </c>
      <c r="F15" s="4" t="s">
        <v>159</v>
      </c>
      <c r="G15" s="4">
        <f t="shared" si="0"/>
        <v>8.5</v>
      </c>
      <c r="H15" s="4" t="str">
        <f t="shared" si="1"/>
        <v>Aprovado(a)</v>
      </c>
    </row>
    <row r="16" spans="1:8">
      <c r="A16" s="5" t="s">
        <v>74</v>
      </c>
      <c r="B16" s="4">
        <v>2016031711</v>
      </c>
      <c r="C16" s="4" t="s">
        <v>176</v>
      </c>
      <c r="D16" s="4">
        <v>1</v>
      </c>
      <c r="E16" s="4">
        <v>1</v>
      </c>
      <c r="F16" s="4">
        <v>0</v>
      </c>
      <c r="G16" s="4">
        <f t="shared" si="0"/>
        <v>0.5</v>
      </c>
      <c r="H16" s="4" t="str">
        <f t="shared" si="1"/>
        <v>Reprovado(a)</v>
      </c>
    </row>
    <row r="17" spans="1:8">
      <c r="A17" s="5" t="s">
        <v>76</v>
      </c>
      <c r="B17" s="4">
        <v>2016068045</v>
      </c>
      <c r="C17" s="4" t="s">
        <v>176</v>
      </c>
      <c r="D17" s="4">
        <v>2</v>
      </c>
      <c r="E17" s="4">
        <v>4</v>
      </c>
      <c r="F17" s="4">
        <v>6</v>
      </c>
      <c r="G17" s="4">
        <f t="shared" si="0"/>
        <v>5</v>
      </c>
      <c r="H17" s="4" t="str">
        <f t="shared" si="1"/>
        <v>Reprovado(a)</v>
      </c>
    </row>
    <row r="18" spans="1:8">
      <c r="A18" s="5" t="s">
        <v>91</v>
      </c>
      <c r="B18" s="4">
        <v>2016085162</v>
      </c>
      <c r="C18" s="4" t="s">
        <v>176</v>
      </c>
      <c r="D18" s="4">
        <v>9</v>
      </c>
      <c r="E18" s="4">
        <v>3</v>
      </c>
      <c r="F18" s="4" t="s">
        <v>159</v>
      </c>
      <c r="G18" s="4">
        <f t="shared" si="0"/>
        <v>6</v>
      </c>
      <c r="H18" s="4" t="str">
        <f t="shared" si="1"/>
        <v>Aprovado(a)</v>
      </c>
    </row>
    <row r="19" spans="1:8">
      <c r="A19" s="5" t="s">
        <v>95</v>
      </c>
      <c r="B19" s="4">
        <v>2016036403</v>
      </c>
      <c r="C19" s="4" t="s">
        <v>176</v>
      </c>
      <c r="D19" s="4">
        <v>1</v>
      </c>
      <c r="E19" s="4">
        <v>5</v>
      </c>
      <c r="F19" s="4">
        <v>0</v>
      </c>
      <c r="G19" s="4">
        <f t="shared" si="0"/>
        <v>2.5</v>
      </c>
      <c r="H19" s="4" t="str">
        <f t="shared" si="1"/>
        <v>Reprovado(a)</v>
      </c>
    </row>
    <row r="20" spans="1:8">
      <c r="A20" s="5" t="s">
        <v>92</v>
      </c>
      <c r="B20" s="4">
        <v>2016062842</v>
      </c>
      <c r="C20" s="4" t="s">
        <v>176</v>
      </c>
      <c r="D20" s="4">
        <v>10</v>
      </c>
      <c r="E20" s="4">
        <v>1</v>
      </c>
      <c r="F20" s="4">
        <v>7</v>
      </c>
      <c r="G20" s="4">
        <f t="shared" si="0"/>
        <v>8.5</v>
      </c>
      <c r="H20" s="4" t="str">
        <f t="shared" si="1"/>
        <v>Aprovado(a)</v>
      </c>
    </row>
    <row r="21" spans="1:8">
      <c r="A21" s="5" t="s">
        <v>103</v>
      </c>
      <c r="B21" s="4">
        <v>2016053530</v>
      </c>
      <c r="C21" s="4" t="s">
        <v>176</v>
      </c>
      <c r="D21" s="4">
        <v>5</v>
      </c>
      <c r="E21" s="4">
        <v>10</v>
      </c>
      <c r="F21" s="4" t="s">
        <v>159</v>
      </c>
      <c r="G21" s="4">
        <f t="shared" si="0"/>
        <v>7.5</v>
      </c>
      <c r="H21" s="4" t="str">
        <f t="shared" si="1"/>
        <v>Aprovado(a)</v>
      </c>
    </row>
    <row r="22" spans="1:8">
      <c r="A22" s="5" t="s">
        <v>109</v>
      </c>
      <c r="B22" s="4">
        <v>2016040234</v>
      </c>
      <c r="C22" s="4" t="s">
        <v>176</v>
      </c>
      <c r="D22" s="4">
        <v>1</v>
      </c>
      <c r="E22" s="4">
        <v>8</v>
      </c>
      <c r="F22" s="4">
        <v>0</v>
      </c>
      <c r="G22" s="4">
        <f t="shared" si="0"/>
        <v>4</v>
      </c>
      <c r="H22" s="4" t="str">
        <f t="shared" si="1"/>
        <v>Reprovado(a)</v>
      </c>
    </row>
    <row r="23" spans="1:8">
      <c r="A23" s="5" t="s">
        <v>124</v>
      </c>
      <c r="B23" s="4">
        <v>2016077830</v>
      </c>
      <c r="C23" s="4" t="s">
        <v>176</v>
      </c>
      <c r="D23" s="4">
        <v>3</v>
      </c>
      <c r="E23" s="4">
        <v>3</v>
      </c>
      <c r="F23" s="4">
        <v>10</v>
      </c>
      <c r="G23" s="4">
        <f t="shared" si="0"/>
        <v>6.5</v>
      </c>
      <c r="H23" s="4" t="str">
        <f t="shared" si="1"/>
        <v>Aprovado(a)</v>
      </c>
    </row>
    <row r="24" spans="1:8">
      <c r="A24" s="5" t="s">
        <v>128</v>
      </c>
      <c r="B24" s="4">
        <v>2016035724</v>
      </c>
      <c r="C24" s="4" t="s">
        <v>176</v>
      </c>
      <c r="D24" s="4">
        <v>8</v>
      </c>
      <c r="E24" s="4">
        <v>8</v>
      </c>
      <c r="F24" s="4" t="s">
        <v>159</v>
      </c>
      <c r="G24" s="4">
        <f t="shared" si="0"/>
        <v>8</v>
      </c>
      <c r="H24" s="4" t="str">
        <f t="shared" si="1"/>
        <v>Aprovado(a)</v>
      </c>
    </row>
    <row r="25" spans="1:8">
      <c r="A25" s="5" t="s">
        <v>148</v>
      </c>
      <c r="B25" s="4">
        <v>2016071084</v>
      </c>
      <c r="C25" s="4" t="s">
        <v>176</v>
      </c>
      <c r="D25" s="4">
        <v>5</v>
      </c>
      <c r="E25" s="4">
        <v>2</v>
      </c>
      <c r="F25" s="4">
        <v>9</v>
      </c>
      <c r="G25" s="4">
        <f t="shared" si="0"/>
        <v>7</v>
      </c>
      <c r="H25" s="4" t="str">
        <f t="shared" si="1"/>
        <v>Aprovado(a)</v>
      </c>
    </row>
    <row r="26" spans="1:8">
      <c r="A26" s="5" t="s">
        <v>19</v>
      </c>
      <c r="B26" s="4">
        <v>2016044816</v>
      </c>
      <c r="C26" s="4" t="s">
        <v>182</v>
      </c>
      <c r="D26" s="4">
        <v>0</v>
      </c>
      <c r="E26" s="4">
        <v>3</v>
      </c>
      <c r="F26" s="4">
        <v>10</v>
      </c>
      <c r="G26" s="4">
        <f t="shared" si="0"/>
        <v>6.5</v>
      </c>
      <c r="H26" s="4" t="str">
        <f t="shared" si="1"/>
        <v>Aprovado(a)</v>
      </c>
    </row>
    <row r="27" spans="1:8">
      <c r="A27" s="5" t="s">
        <v>28</v>
      </c>
      <c r="B27" s="4">
        <v>2016031235</v>
      </c>
      <c r="C27" s="4" t="s">
        <v>182</v>
      </c>
      <c r="D27" s="4">
        <v>3</v>
      </c>
      <c r="E27" s="4">
        <v>1</v>
      </c>
      <c r="F27" s="4">
        <v>8</v>
      </c>
      <c r="G27" s="4">
        <f t="shared" si="0"/>
        <v>5.5</v>
      </c>
      <c r="H27" s="4" t="str">
        <f t="shared" si="1"/>
        <v>Reprovado(a)</v>
      </c>
    </row>
    <row r="28" spans="1:8">
      <c r="A28" s="5" t="s">
        <v>36</v>
      </c>
      <c r="B28" s="4">
        <v>2016083234</v>
      </c>
      <c r="C28" s="4" t="s">
        <v>182</v>
      </c>
      <c r="D28" s="4">
        <v>1</v>
      </c>
      <c r="E28" s="4">
        <v>6</v>
      </c>
      <c r="F28" s="4">
        <v>7</v>
      </c>
      <c r="G28" s="4">
        <f t="shared" si="0"/>
        <v>6.5</v>
      </c>
      <c r="H28" s="4" t="str">
        <f t="shared" si="1"/>
        <v>Aprovado(a)</v>
      </c>
    </row>
    <row r="29" spans="1:8">
      <c r="A29" s="5" t="s">
        <v>47</v>
      </c>
      <c r="B29" s="4">
        <v>2016077167</v>
      </c>
      <c r="C29" s="4" t="s">
        <v>182</v>
      </c>
      <c r="D29" s="4">
        <v>9</v>
      </c>
      <c r="E29" s="4">
        <v>7</v>
      </c>
      <c r="F29" s="4" t="s">
        <v>159</v>
      </c>
      <c r="G29" s="4">
        <f t="shared" si="0"/>
        <v>8</v>
      </c>
      <c r="H29" s="4" t="str">
        <f t="shared" si="1"/>
        <v>Aprovado(a)</v>
      </c>
    </row>
    <row r="30" spans="1:8">
      <c r="A30" s="5" t="s">
        <v>52</v>
      </c>
      <c r="B30" s="4">
        <v>2016045621</v>
      </c>
      <c r="C30" s="4" t="s">
        <v>182</v>
      </c>
      <c r="D30" s="4">
        <v>5</v>
      </c>
      <c r="E30" s="4">
        <v>3</v>
      </c>
      <c r="F30" s="4">
        <v>0</v>
      </c>
      <c r="G30" s="4">
        <f t="shared" si="0"/>
        <v>2.5</v>
      </c>
      <c r="H30" s="4" t="str">
        <f t="shared" si="1"/>
        <v>Reprovado(a)</v>
      </c>
    </row>
    <row r="31" spans="1:8">
      <c r="A31" s="5" t="s">
        <v>151</v>
      </c>
      <c r="B31" s="4">
        <v>2016039689</v>
      </c>
      <c r="C31" s="4" t="s">
        <v>182</v>
      </c>
      <c r="D31" s="4">
        <v>3</v>
      </c>
      <c r="E31" s="4">
        <v>2</v>
      </c>
      <c r="F31" s="4">
        <v>9</v>
      </c>
      <c r="G31" s="4">
        <f t="shared" si="0"/>
        <v>6</v>
      </c>
      <c r="H31" s="4" t="str">
        <f t="shared" si="1"/>
        <v>Aprovado(a)</v>
      </c>
    </row>
    <row r="32" spans="1:8">
      <c r="A32" s="5" t="s">
        <v>70</v>
      </c>
      <c r="B32" s="4">
        <v>2016080172</v>
      </c>
      <c r="C32" s="4" t="s">
        <v>182</v>
      </c>
      <c r="D32" s="4">
        <v>8</v>
      </c>
      <c r="E32" s="4">
        <v>5</v>
      </c>
      <c r="F32" s="4" t="s">
        <v>159</v>
      </c>
      <c r="G32" s="4">
        <f t="shared" si="0"/>
        <v>6.5</v>
      </c>
      <c r="H32" s="4" t="str">
        <f t="shared" si="1"/>
        <v>Aprovado(a)</v>
      </c>
    </row>
    <row r="33" spans="1:8">
      <c r="A33" s="5" t="s">
        <v>78</v>
      </c>
      <c r="B33" s="4">
        <v>2016017073</v>
      </c>
      <c r="C33" s="4" t="s">
        <v>182</v>
      </c>
      <c r="D33" s="4">
        <v>9</v>
      </c>
      <c r="E33" s="4">
        <v>1</v>
      </c>
      <c r="F33" s="4">
        <v>8</v>
      </c>
      <c r="G33" s="4">
        <f t="shared" si="0"/>
        <v>8.5</v>
      </c>
      <c r="H33" s="4" t="str">
        <f t="shared" si="1"/>
        <v>Aprovado(a)</v>
      </c>
    </row>
    <row r="34" spans="1:8">
      <c r="A34" s="5" t="s">
        <v>90</v>
      </c>
      <c r="B34" s="4">
        <v>2016077920</v>
      </c>
      <c r="C34" s="4" t="s">
        <v>182</v>
      </c>
      <c r="D34" s="4">
        <v>8</v>
      </c>
      <c r="E34" s="4">
        <v>2</v>
      </c>
      <c r="F34" s="4">
        <v>8</v>
      </c>
      <c r="G34" s="4">
        <f t="shared" si="0"/>
        <v>8</v>
      </c>
      <c r="H34" s="4" t="str">
        <f t="shared" si="1"/>
        <v>Aprovado(a)</v>
      </c>
    </row>
    <row r="35" spans="1:8">
      <c r="A35" s="5" t="s">
        <v>106</v>
      </c>
      <c r="B35" s="4">
        <v>2016087359</v>
      </c>
      <c r="C35" s="4" t="s">
        <v>182</v>
      </c>
      <c r="D35" s="4">
        <v>4</v>
      </c>
      <c r="E35" s="4">
        <v>5</v>
      </c>
      <c r="F35" s="4">
        <v>0</v>
      </c>
      <c r="G35" s="4">
        <f t="shared" si="0"/>
        <v>2.5</v>
      </c>
      <c r="H35" s="4" t="str">
        <f t="shared" si="1"/>
        <v>Reprovado(a)</v>
      </c>
    </row>
    <row r="36" spans="1:8">
      <c r="A36" s="5" t="s">
        <v>110</v>
      </c>
      <c r="B36" s="4">
        <v>2016000140</v>
      </c>
      <c r="C36" s="4" t="s">
        <v>182</v>
      </c>
      <c r="D36" s="4">
        <v>10</v>
      </c>
      <c r="E36" s="4">
        <v>9</v>
      </c>
      <c r="F36" s="4" t="s">
        <v>159</v>
      </c>
      <c r="G36" s="4">
        <f t="shared" si="0"/>
        <v>9.5</v>
      </c>
      <c r="H36" s="4" t="str">
        <f t="shared" si="1"/>
        <v>Aprovado(a)</v>
      </c>
    </row>
    <row r="37" spans="1:8">
      <c r="A37" s="5" t="s">
        <v>116</v>
      </c>
      <c r="B37" s="4">
        <v>2016062783</v>
      </c>
      <c r="C37" s="4" t="s">
        <v>182</v>
      </c>
      <c r="D37" s="4">
        <v>5</v>
      </c>
      <c r="E37" s="4">
        <v>6</v>
      </c>
      <c r="F37" s="4">
        <v>3</v>
      </c>
      <c r="G37" s="4">
        <f t="shared" si="0"/>
        <v>4.5</v>
      </c>
      <c r="H37" s="4" t="str">
        <f t="shared" si="1"/>
        <v>Reprovado(a)</v>
      </c>
    </row>
    <row r="38" spans="1:8">
      <c r="A38" s="5" t="s">
        <v>125</v>
      </c>
      <c r="B38" s="4">
        <v>2016062134</v>
      </c>
      <c r="C38" s="4" t="s">
        <v>182</v>
      </c>
      <c r="D38" s="4">
        <v>5</v>
      </c>
      <c r="E38" s="4">
        <v>6</v>
      </c>
      <c r="F38" s="4">
        <v>1</v>
      </c>
      <c r="G38" s="4">
        <f t="shared" si="0"/>
        <v>3.5</v>
      </c>
      <c r="H38" s="4" t="str">
        <f t="shared" si="1"/>
        <v>Reprovado(a)</v>
      </c>
    </row>
    <row r="39" spans="1:8">
      <c r="A39" s="5" t="s">
        <v>31</v>
      </c>
      <c r="B39" s="4">
        <v>2016063252</v>
      </c>
      <c r="C39" s="4" t="s">
        <v>180</v>
      </c>
      <c r="D39" s="4">
        <v>6</v>
      </c>
      <c r="E39" s="4">
        <v>0</v>
      </c>
      <c r="F39" s="4">
        <v>0</v>
      </c>
      <c r="G39" s="4">
        <f t="shared" si="0"/>
        <v>3</v>
      </c>
      <c r="H39" s="4" t="str">
        <f t="shared" si="1"/>
        <v>Reprovado(a)</v>
      </c>
    </row>
    <row r="40" spans="1:8">
      <c r="A40" s="5" t="s">
        <v>39</v>
      </c>
      <c r="B40" s="4">
        <v>2016071679</v>
      </c>
      <c r="C40" s="4" t="s">
        <v>180</v>
      </c>
      <c r="D40" s="4">
        <v>1</v>
      </c>
      <c r="E40" s="4">
        <v>9</v>
      </c>
      <c r="F40" s="4">
        <v>9</v>
      </c>
      <c r="G40" s="4">
        <f t="shared" si="0"/>
        <v>9</v>
      </c>
      <c r="H40" s="4" t="str">
        <f t="shared" si="1"/>
        <v>Aprovado(a)</v>
      </c>
    </row>
    <row r="41" spans="1:8">
      <c r="A41" s="5" t="s">
        <v>62</v>
      </c>
      <c r="B41" s="4">
        <v>2016068037</v>
      </c>
      <c r="C41" s="4" t="s">
        <v>180</v>
      </c>
      <c r="D41" s="4">
        <v>8</v>
      </c>
      <c r="E41" s="4">
        <v>7</v>
      </c>
      <c r="F41" s="4" t="s">
        <v>159</v>
      </c>
      <c r="G41" s="4">
        <f t="shared" si="0"/>
        <v>7.5</v>
      </c>
      <c r="H41" s="4" t="str">
        <f t="shared" si="1"/>
        <v>Aprovado(a)</v>
      </c>
    </row>
    <row r="42" spans="1:8">
      <c r="A42" s="5" t="s">
        <v>69</v>
      </c>
      <c r="B42" s="4">
        <v>2016042312</v>
      </c>
      <c r="C42" s="4" t="s">
        <v>180</v>
      </c>
      <c r="D42" s="4">
        <v>9</v>
      </c>
      <c r="E42" s="4">
        <v>3</v>
      </c>
      <c r="F42" s="4" t="s">
        <v>159</v>
      </c>
      <c r="G42" s="4">
        <f t="shared" si="0"/>
        <v>6</v>
      </c>
      <c r="H42" s="4" t="str">
        <f t="shared" si="1"/>
        <v>Aprovado(a)</v>
      </c>
    </row>
    <row r="43" spans="1:8">
      <c r="A43" s="5" t="s">
        <v>71</v>
      </c>
      <c r="B43" s="4">
        <v>2016061723</v>
      </c>
      <c r="C43" s="4" t="s">
        <v>180</v>
      </c>
      <c r="D43" s="4">
        <v>6</v>
      </c>
      <c r="E43" s="4">
        <v>4</v>
      </c>
      <c r="F43" s="4">
        <v>3</v>
      </c>
      <c r="G43" s="4">
        <f t="shared" si="0"/>
        <v>4.5</v>
      </c>
      <c r="H43" s="4" t="str">
        <f t="shared" si="1"/>
        <v>Reprovado(a)</v>
      </c>
    </row>
    <row r="44" spans="1:8">
      <c r="A44" s="5" t="s">
        <v>118</v>
      </c>
      <c r="B44" s="4">
        <v>2016033063</v>
      </c>
      <c r="C44" s="4" t="s">
        <v>180</v>
      </c>
      <c r="D44" s="4">
        <v>0</v>
      </c>
      <c r="E44" s="4">
        <v>0</v>
      </c>
      <c r="F44" s="4">
        <v>0</v>
      </c>
      <c r="G44" s="4">
        <f t="shared" si="0"/>
        <v>0</v>
      </c>
      <c r="H44" s="4" t="str">
        <f t="shared" si="1"/>
        <v>Reprovado(a)</v>
      </c>
    </row>
    <row r="45" spans="1:8">
      <c r="A45" s="5" t="s">
        <v>130</v>
      </c>
      <c r="B45" s="4">
        <v>2016069788</v>
      </c>
      <c r="C45" s="4" t="s">
        <v>180</v>
      </c>
      <c r="D45" s="4">
        <v>5</v>
      </c>
      <c r="E45" s="4">
        <v>2</v>
      </c>
      <c r="F45" s="4">
        <v>8</v>
      </c>
      <c r="G45" s="4">
        <f t="shared" si="0"/>
        <v>6.5</v>
      </c>
      <c r="H45" s="4" t="str">
        <f t="shared" si="1"/>
        <v>Aprovado(a)</v>
      </c>
    </row>
    <row r="46" spans="1:8">
      <c r="A46" s="5" t="s">
        <v>149</v>
      </c>
      <c r="B46" s="4">
        <v>2016072682</v>
      </c>
      <c r="C46" s="4" t="s">
        <v>180</v>
      </c>
      <c r="D46" s="4">
        <v>5</v>
      </c>
      <c r="E46" s="4">
        <v>3</v>
      </c>
      <c r="F46" s="4">
        <v>8</v>
      </c>
      <c r="G46" s="4">
        <f t="shared" si="0"/>
        <v>6.5</v>
      </c>
      <c r="H46" s="4" t="str">
        <f t="shared" si="1"/>
        <v>Aprovado(a)</v>
      </c>
    </row>
    <row r="47" spans="1:8">
      <c r="A47" s="5" t="s">
        <v>18</v>
      </c>
      <c r="B47" s="4">
        <v>2016042214</v>
      </c>
      <c r="C47" s="4" t="s">
        <v>172</v>
      </c>
      <c r="D47" s="4">
        <v>2</v>
      </c>
      <c r="E47" s="4">
        <v>3</v>
      </c>
      <c r="F47" s="4">
        <v>6</v>
      </c>
      <c r="G47" s="4">
        <f t="shared" si="0"/>
        <v>4.5</v>
      </c>
      <c r="H47" s="4" t="str">
        <f t="shared" si="1"/>
        <v>Reprovado(a)</v>
      </c>
    </row>
    <row r="48" spans="1:8">
      <c r="A48" s="5" t="s">
        <v>37</v>
      </c>
      <c r="B48" s="4">
        <v>2016098041</v>
      </c>
      <c r="C48" s="4" t="s">
        <v>172</v>
      </c>
      <c r="D48" s="4">
        <v>4</v>
      </c>
      <c r="E48" s="4">
        <v>10</v>
      </c>
      <c r="F48" s="4" t="s">
        <v>159</v>
      </c>
      <c r="G48" s="4">
        <f t="shared" si="0"/>
        <v>7</v>
      </c>
      <c r="H48" s="4" t="str">
        <f t="shared" si="1"/>
        <v>Aprovado(a)</v>
      </c>
    </row>
    <row r="49" spans="1:8">
      <c r="A49" s="5" t="s">
        <v>54</v>
      </c>
      <c r="B49" s="4">
        <v>2016003088</v>
      </c>
      <c r="C49" s="4" t="s">
        <v>172</v>
      </c>
      <c r="D49" s="4">
        <v>1</v>
      </c>
      <c r="E49" s="4">
        <v>7</v>
      </c>
      <c r="F49" s="4">
        <v>2</v>
      </c>
      <c r="G49" s="4">
        <f t="shared" si="0"/>
        <v>4.5</v>
      </c>
      <c r="H49" s="4" t="str">
        <f t="shared" si="1"/>
        <v>Reprovado(a)</v>
      </c>
    </row>
    <row r="50" spans="1:8">
      <c r="A50" s="5" t="s">
        <v>55</v>
      </c>
      <c r="B50" s="4">
        <v>2016074775</v>
      </c>
      <c r="C50" s="4" t="s">
        <v>172</v>
      </c>
      <c r="D50" s="4">
        <v>6</v>
      </c>
      <c r="E50" s="4">
        <v>4</v>
      </c>
      <c r="F50" s="4">
        <v>5</v>
      </c>
      <c r="G50" s="4">
        <f t="shared" si="0"/>
        <v>5.5</v>
      </c>
      <c r="H50" s="4" t="str">
        <f t="shared" si="1"/>
        <v>Reprovado(a)</v>
      </c>
    </row>
    <row r="51" spans="1:8">
      <c r="A51" s="5" t="s">
        <v>80</v>
      </c>
      <c r="B51" s="4">
        <v>2016049471</v>
      </c>
      <c r="C51" s="4" t="s">
        <v>172</v>
      </c>
      <c r="D51" s="4">
        <v>1</v>
      </c>
      <c r="E51" s="4">
        <v>2</v>
      </c>
      <c r="F51" s="4">
        <v>3</v>
      </c>
      <c r="G51" s="4">
        <f t="shared" si="0"/>
        <v>2.5</v>
      </c>
      <c r="H51" s="4" t="str">
        <f t="shared" si="1"/>
        <v>Reprovado(a)</v>
      </c>
    </row>
    <row r="52" spans="1:8">
      <c r="A52" s="5" t="s">
        <v>84</v>
      </c>
      <c r="B52" s="4">
        <v>2016086135</v>
      </c>
      <c r="C52" s="4" t="s">
        <v>172</v>
      </c>
      <c r="D52" s="4">
        <v>8</v>
      </c>
      <c r="E52" s="4">
        <v>8</v>
      </c>
      <c r="F52" s="4" t="s">
        <v>159</v>
      </c>
      <c r="G52" s="4">
        <f t="shared" si="0"/>
        <v>8</v>
      </c>
      <c r="H52" s="4" t="str">
        <f t="shared" si="1"/>
        <v>Aprovado(a)</v>
      </c>
    </row>
    <row r="53" spans="1:8">
      <c r="A53" s="5" t="s">
        <v>121</v>
      </c>
      <c r="B53" s="4">
        <v>2016053660</v>
      </c>
      <c r="C53" s="4" t="s">
        <v>172</v>
      </c>
      <c r="D53" s="4">
        <v>5</v>
      </c>
      <c r="E53" s="4">
        <v>6</v>
      </c>
      <c r="F53" s="4">
        <v>2</v>
      </c>
      <c r="G53" s="4">
        <f t="shared" si="0"/>
        <v>4</v>
      </c>
      <c r="H53" s="4" t="str">
        <f t="shared" si="1"/>
        <v>Reprovado(a)</v>
      </c>
    </row>
    <row r="54" spans="1:8">
      <c r="A54" s="5" t="s">
        <v>122</v>
      </c>
      <c r="B54" s="4">
        <v>2016059240</v>
      </c>
      <c r="C54" s="4" t="s">
        <v>172</v>
      </c>
      <c r="D54" s="4">
        <v>8</v>
      </c>
      <c r="E54" s="4">
        <v>6</v>
      </c>
      <c r="F54" s="4" t="s">
        <v>159</v>
      </c>
      <c r="G54" s="4">
        <f t="shared" si="0"/>
        <v>7</v>
      </c>
      <c r="H54" s="4" t="str">
        <f t="shared" si="1"/>
        <v>Aprovado(a)</v>
      </c>
    </row>
    <row r="55" spans="1:8">
      <c r="A55" s="5" t="s">
        <v>132</v>
      </c>
      <c r="B55" s="4">
        <v>2016043796</v>
      </c>
      <c r="C55" s="4" t="s">
        <v>172</v>
      </c>
      <c r="D55" s="4">
        <v>0</v>
      </c>
      <c r="E55" s="4">
        <v>5</v>
      </c>
      <c r="F55" s="4">
        <v>2</v>
      </c>
      <c r="G55" s="4">
        <f t="shared" si="0"/>
        <v>3.5</v>
      </c>
      <c r="H55" s="4" t="str">
        <f t="shared" si="1"/>
        <v>Reprovado(a)</v>
      </c>
    </row>
    <row r="56" spans="1:8">
      <c r="A56" s="5" t="s">
        <v>133</v>
      </c>
      <c r="B56" s="4">
        <v>2016011523</v>
      </c>
      <c r="C56" s="4" t="s">
        <v>172</v>
      </c>
      <c r="D56" s="4">
        <v>5</v>
      </c>
      <c r="E56" s="4">
        <v>3</v>
      </c>
      <c r="F56" s="4">
        <v>7</v>
      </c>
      <c r="G56" s="4">
        <f t="shared" si="0"/>
        <v>6</v>
      </c>
      <c r="H56" s="4" t="str">
        <f t="shared" si="1"/>
        <v>Aprovado(a)</v>
      </c>
    </row>
    <row r="57" spans="1:8">
      <c r="A57" s="5" t="s">
        <v>135</v>
      </c>
      <c r="B57" s="4">
        <v>2016072942</v>
      </c>
      <c r="C57" s="4" t="s">
        <v>172</v>
      </c>
      <c r="D57" s="4">
        <v>6</v>
      </c>
      <c r="E57" s="4">
        <v>10</v>
      </c>
      <c r="F57" s="4" t="s">
        <v>159</v>
      </c>
      <c r="G57" s="4">
        <f t="shared" si="0"/>
        <v>8</v>
      </c>
      <c r="H57" s="4" t="str">
        <f t="shared" si="1"/>
        <v>Aprovado(a)</v>
      </c>
    </row>
    <row r="58" spans="1:8">
      <c r="A58" s="5" t="s">
        <v>139</v>
      </c>
      <c r="B58" s="4">
        <v>2016009555</v>
      </c>
      <c r="C58" s="4" t="s">
        <v>172</v>
      </c>
      <c r="D58" s="4">
        <v>9</v>
      </c>
      <c r="E58" s="4">
        <v>10</v>
      </c>
      <c r="F58" s="4" t="s">
        <v>159</v>
      </c>
      <c r="G58" s="4">
        <f t="shared" si="0"/>
        <v>9.5</v>
      </c>
      <c r="H58" s="4" t="str">
        <f t="shared" si="1"/>
        <v>Aprovado(a)</v>
      </c>
    </row>
    <row r="59" spans="1:8">
      <c r="A59" s="5" t="s">
        <v>32</v>
      </c>
      <c r="B59" s="4">
        <v>2016017771</v>
      </c>
      <c r="C59" s="4" t="s">
        <v>181</v>
      </c>
      <c r="D59" s="4">
        <v>7</v>
      </c>
      <c r="E59" s="4">
        <v>2</v>
      </c>
      <c r="F59" s="4">
        <v>3</v>
      </c>
      <c r="G59" s="4">
        <f t="shared" si="0"/>
        <v>5</v>
      </c>
      <c r="H59" s="4" t="str">
        <f t="shared" si="1"/>
        <v>Reprovado(a)</v>
      </c>
    </row>
    <row r="60" spans="1:8">
      <c r="A60" s="5" t="s">
        <v>38</v>
      </c>
      <c r="B60" s="4">
        <v>2016019118</v>
      </c>
      <c r="C60" s="4" t="s">
        <v>181</v>
      </c>
      <c r="D60" s="4">
        <v>9</v>
      </c>
      <c r="E60" s="4">
        <v>1</v>
      </c>
      <c r="F60" s="4">
        <v>9</v>
      </c>
      <c r="G60" s="4">
        <f t="shared" si="0"/>
        <v>9</v>
      </c>
      <c r="H60" s="4" t="str">
        <f t="shared" si="1"/>
        <v>Aprovado(a)</v>
      </c>
    </row>
    <row r="61" spans="1:8">
      <c r="A61" s="5" t="s">
        <v>41</v>
      </c>
      <c r="B61" s="4">
        <v>2016020224</v>
      </c>
      <c r="C61" s="4" t="s">
        <v>181</v>
      </c>
      <c r="D61" s="4">
        <v>0</v>
      </c>
      <c r="E61" s="4">
        <v>7</v>
      </c>
      <c r="F61" s="4">
        <v>4</v>
      </c>
      <c r="G61" s="4">
        <f t="shared" si="0"/>
        <v>5.5</v>
      </c>
      <c r="H61" s="4" t="str">
        <f t="shared" si="1"/>
        <v>Reprovado(a)</v>
      </c>
    </row>
    <row r="62" spans="1:8">
      <c r="A62" s="5" t="s">
        <v>45</v>
      </c>
      <c r="B62" s="4">
        <v>2016033985</v>
      </c>
      <c r="C62" s="4" t="s">
        <v>181</v>
      </c>
      <c r="D62" s="4">
        <v>10</v>
      </c>
      <c r="E62" s="4">
        <v>1</v>
      </c>
      <c r="F62" s="4">
        <v>2</v>
      </c>
      <c r="G62" s="4">
        <f t="shared" si="0"/>
        <v>6</v>
      </c>
      <c r="H62" s="4" t="str">
        <f t="shared" si="1"/>
        <v>Aprovado(a)</v>
      </c>
    </row>
    <row r="63" spans="1:8">
      <c r="A63" s="5" t="s">
        <v>48</v>
      </c>
      <c r="B63" s="4">
        <v>2016010265</v>
      </c>
      <c r="C63" s="4" t="s">
        <v>181</v>
      </c>
      <c r="D63" s="4">
        <v>5</v>
      </c>
      <c r="E63" s="4">
        <v>3</v>
      </c>
      <c r="F63" s="4">
        <v>1</v>
      </c>
      <c r="G63" s="4">
        <f t="shared" si="0"/>
        <v>3</v>
      </c>
      <c r="H63" s="4" t="str">
        <f t="shared" si="1"/>
        <v>Reprovado(a)</v>
      </c>
    </row>
    <row r="64" spans="1:8">
      <c r="A64" s="5" t="s">
        <v>72</v>
      </c>
      <c r="B64" s="4">
        <v>2016055741</v>
      </c>
      <c r="C64" s="4" t="s">
        <v>181</v>
      </c>
      <c r="D64" s="4">
        <v>6</v>
      </c>
      <c r="E64" s="4">
        <v>1</v>
      </c>
      <c r="F64" s="4">
        <v>4</v>
      </c>
      <c r="G64" s="4">
        <f t="shared" si="0"/>
        <v>5</v>
      </c>
      <c r="H64" s="4" t="str">
        <f t="shared" si="1"/>
        <v>Reprovado(a)</v>
      </c>
    </row>
    <row r="65" spans="1:8">
      <c r="A65" s="5" t="s">
        <v>13</v>
      </c>
      <c r="B65" s="4">
        <v>2016057078</v>
      </c>
      <c r="C65" s="4" t="s">
        <v>171</v>
      </c>
      <c r="D65" s="4">
        <v>2</v>
      </c>
      <c r="E65" s="4">
        <v>8</v>
      </c>
      <c r="F65" s="4">
        <v>2</v>
      </c>
      <c r="G65" s="4">
        <f t="shared" si="0"/>
        <v>5</v>
      </c>
      <c r="H65" s="4" t="str">
        <f t="shared" si="1"/>
        <v>Reprovado(a)</v>
      </c>
    </row>
    <row r="66" spans="1:8">
      <c r="A66" s="5" t="s">
        <v>43</v>
      </c>
      <c r="B66" s="4">
        <v>2016060113</v>
      </c>
      <c r="C66" s="4" t="s">
        <v>171</v>
      </c>
      <c r="D66" s="4">
        <v>1</v>
      </c>
      <c r="E66" s="4">
        <v>4</v>
      </c>
      <c r="F66" s="4">
        <v>8</v>
      </c>
      <c r="G66" s="4">
        <f t="shared" si="0"/>
        <v>6</v>
      </c>
      <c r="H66" s="4" t="str">
        <f t="shared" ref="H66:H129" si="2">IF(G66&gt;=6,"Aprovado(a)","Reprovado(a)")</f>
        <v>Aprovado(a)</v>
      </c>
    </row>
    <row r="67" spans="1:8">
      <c r="A67" s="5" t="s">
        <v>53</v>
      </c>
      <c r="B67" s="4">
        <v>2016004145</v>
      </c>
      <c r="C67" s="4" t="s">
        <v>171</v>
      </c>
      <c r="D67" s="4">
        <v>8</v>
      </c>
      <c r="E67" s="4">
        <v>6</v>
      </c>
      <c r="F67" s="4" t="s">
        <v>159</v>
      </c>
      <c r="G67" s="4">
        <f t="shared" ref="G67:G123" si="3">IF(F67&lt;&gt;"",AVERAGE(F67,MAX(D67:E67)),AVERAGE(D67:E67))</f>
        <v>7</v>
      </c>
      <c r="H67" s="4" t="str">
        <f t="shared" si="2"/>
        <v>Aprovado(a)</v>
      </c>
    </row>
    <row r="68" spans="1:8">
      <c r="A68" s="5" t="s">
        <v>67</v>
      </c>
      <c r="B68" s="4">
        <v>2016030624</v>
      </c>
      <c r="C68" s="4" t="s">
        <v>171</v>
      </c>
      <c r="D68" s="4">
        <v>5</v>
      </c>
      <c r="E68" s="4">
        <v>8</v>
      </c>
      <c r="F68" s="4" t="s">
        <v>159</v>
      </c>
      <c r="G68" s="4">
        <f t="shared" si="3"/>
        <v>6.5</v>
      </c>
      <c r="H68" s="4" t="str">
        <f t="shared" si="2"/>
        <v>Aprovado(a)</v>
      </c>
    </row>
    <row r="69" spans="1:8">
      <c r="A69" s="5" t="s">
        <v>96</v>
      </c>
      <c r="B69" s="4">
        <v>2016006707</v>
      </c>
      <c r="C69" s="4" t="s">
        <v>171</v>
      </c>
      <c r="D69" s="4">
        <v>10</v>
      </c>
      <c r="E69" s="4">
        <v>10</v>
      </c>
      <c r="F69" s="4" t="s">
        <v>159</v>
      </c>
      <c r="G69" s="4">
        <f t="shared" si="3"/>
        <v>10</v>
      </c>
      <c r="H69" s="4" t="str">
        <f t="shared" si="2"/>
        <v>Aprovado(a)</v>
      </c>
    </row>
    <row r="70" spans="1:8">
      <c r="A70" s="5" t="s">
        <v>137</v>
      </c>
      <c r="B70" s="4">
        <v>2016026491</v>
      </c>
      <c r="C70" s="4" t="s">
        <v>171</v>
      </c>
      <c r="D70" s="4">
        <v>5</v>
      </c>
      <c r="E70" s="4">
        <v>1</v>
      </c>
      <c r="F70" s="4">
        <v>6</v>
      </c>
      <c r="G70" s="4">
        <f t="shared" si="3"/>
        <v>5.5</v>
      </c>
      <c r="H70" s="4" t="str">
        <f t="shared" si="2"/>
        <v>Reprovado(a)</v>
      </c>
    </row>
    <row r="71" spans="1:8">
      <c r="A71" s="5" t="s">
        <v>24</v>
      </c>
      <c r="B71" s="4">
        <v>2016045121</v>
      </c>
      <c r="C71" s="4" t="s">
        <v>174</v>
      </c>
      <c r="D71" s="4">
        <v>0</v>
      </c>
      <c r="E71" s="4">
        <v>2</v>
      </c>
      <c r="F71" s="4">
        <v>3</v>
      </c>
      <c r="G71" s="4">
        <f t="shared" si="3"/>
        <v>2.5</v>
      </c>
      <c r="H71" s="4" t="str">
        <f t="shared" si="2"/>
        <v>Reprovado(a)</v>
      </c>
    </row>
    <row r="72" spans="1:8">
      <c r="A72" s="5" t="s">
        <v>44</v>
      </c>
      <c r="B72" s="4">
        <v>2016069681</v>
      </c>
      <c r="C72" s="4" t="s">
        <v>174</v>
      </c>
      <c r="D72" s="4">
        <v>8</v>
      </c>
      <c r="E72" s="4">
        <v>5</v>
      </c>
      <c r="F72" s="4" t="s">
        <v>159</v>
      </c>
      <c r="G72" s="4">
        <f t="shared" si="3"/>
        <v>6.5</v>
      </c>
      <c r="H72" s="4" t="str">
        <f t="shared" si="2"/>
        <v>Aprovado(a)</v>
      </c>
    </row>
    <row r="73" spans="1:8">
      <c r="A73" s="5" t="s">
        <v>152</v>
      </c>
      <c r="B73" s="4">
        <v>2016052973</v>
      </c>
      <c r="C73" s="4" t="s">
        <v>174</v>
      </c>
      <c r="D73" s="4">
        <v>2</v>
      </c>
      <c r="E73" s="4">
        <v>5</v>
      </c>
      <c r="F73" s="4">
        <v>9</v>
      </c>
      <c r="G73" s="4">
        <f t="shared" si="3"/>
        <v>7</v>
      </c>
      <c r="H73" s="4" t="str">
        <f t="shared" si="2"/>
        <v>Aprovado(a)</v>
      </c>
    </row>
    <row r="74" spans="1:8">
      <c r="A74" s="5" t="s">
        <v>77</v>
      </c>
      <c r="B74" s="4">
        <v>2016087711</v>
      </c>
      <c r="C74" s="4" t="s">
        <v>174</v>
      </c>
      <c r="D74" s="4">
        <v>8</v>
      </c>
      <c r="E74" s="4">
        <v>1</v>
      </c>
      <c r="F74" s="4">
        <v>4</v>
      </c>
      <c r="G74" s="4">
        <f t="shared" si="3"/>
        <v>6</v>
      </c>
      <c r="H74" s="4" t="str">
        <f t="shared" si="2"/>
        <v>Aprovado(a)</v>
      </c>
    </row>
    <row r="75" spans="1:8">
      <c r="A75" s="5" t="s">
        <v>87</v>
      </c>
      <c r="B75" s="4">
        <v>2016078286</v>
      </c>
      <c r="C75" s="4" t="s">
        <v>174</v>
      </c>
      <c r="D75" s="4">
        <v>9</v>
      </c>
      <c r="E75" s="4">
        <v>2</v>
      </c>
      <c r="F75" s="4">
        <v>9</v>
      </c>
      <c r="G75" s="4">
        <f t="shared" si="3"/>
        <v>9</v>
      </c>
      <c r="H75" s="4" t="str">
        <f t="shared" si="2"/>
        <v>Aprovado(a)</v>
      </c>
    </row>
    <row r="76" spans="1:8">
      <c r="A76" s="5" t="s">
        <v>89</v>
      </c>
      <c r="B76" s="4">
        <v>2016044729</v>
      </c>
      <c r="C76" s="4" t="s">
        <v>174</v>
      </c>
      <c r="D76" s="4">
        <v>6</v>
      </c>
      <c r="E76" s="4">
        <v>3</v>
      </c>
      <c r="F76" s="4">
        <v>10</v>
      </c>
      <c r="G76" s="4">
        <f t="shared" si="3"/>
        <v>8</v>
      </c>
      <c r="H76" s="4" t="str">
        <f t="shared" si="2"/>
        <v>Aprovado(a)</v>
      </c>
    </row>
    <row r="77" spans="1:8">
      <c r="A77" s="5" t="s">
        <v>102</v>
      </c>
      <c r="B77" s="4">
        <v>2016017889</v>
      </c>
      <c r="C77" s="4" t="s">
        <v>174</v>
      </c>
      <c r="D77" s="4">
        <v>0</v>
      </c>
      <c r="E77" s="4">
        <v>10</v>
      </c>
      <c r="F77" s="4">
        <v>9</v>
      </c>
      <c r="G77" s="4">
        <f t="shared" si="3"/>
        <v>9.5</v>
      </c>
      <c r="H77" s="4" t="str">
        <f t="shared" si="2"/>
        <v>Aprovado(a)</v>
      </c>
    </row>
    <row r="78" spans="1:8">
      <c r="A78" s="5" t="s">
        <v>115</v>
      </c>
      <c r="B78" s="4">
        <v>2016051416</v>
      </c>
      <c r="C78" s="4" t="s">
        <v>174</v>
      </c>
      <c r="D78" s="4">
        <v>9</v>
      </c>
      <c r="E78" s="4">
        <v>8</v>
      </c>
      <c r="F78" s="4" t="s">
        <v>159</v>
      </c>
      <c r="G78" s="4">
        <f t="shared" si="3"/>
        <v>8.5</v>
      </c>
      <c r="H78" s="4" t="str">
        <f t="shared" si="2"/>
        <v>Aprovado(a)</v>
      </c>
    </row>
    <row r="79" spans="1:8">
      <c r="A79" s="5" t="s">
        <v>120</v>
      </c>
      <c r="B79" s="4">
        <v>2016034655</v>
      </c>
      <c r="C79" s="4" t="s">
        <v>174</v>
      </c>
      <c r="D79" s="4">
        <v>9</v>
      </c>
      <c r="E79" s="4">
        <v>0</v>
      </c>
      <c r="F79" s="4">
        <v>5</v>
      </c>
      <c r="G79" s="4">
        <f t="shared" si="3"/>
        <v>7</v>
      </c>
      <c r="H79" s="4" t="str">
        <f t="shared" si="2"/>
        <v>Aprovado(a)</v>
      </c>
    </row>
    <row r="80" spans="1:8">
      <c r="A80" s="5" t="s">
        <v>21</v>
      </c>
      <c r="B80" s="4">
        <v>2016010367</v>
      </c>
      <c r="C80" s="4" t="s">
        <v>177</v>
      </c>
      <c r="D80" s="4">
        <v>3</v>
      </c>
      <c r="E80" s="4">
        <v>7</v>
      </c>
      <c r="F80" s="4">
        <v>2</v>
      </c>
      <c r="G80" s="4">
        <f t="shared" si="3"/>
        <v>4.5</v>
      </c>
      <c r="H80" s="4" t="str">
        <f t="shared" si="2"/>
        <v>Reprovado(a)</v>
      </c>
    </row>
    <row r="81" spans="1:8">
      <c r="A81" s="5" t="s">
        <v>25</v>
      </c>
      <c r="B81" s="4">
        <v>2016009979</v>
      </c>
      <c r="C81" s="4" t="s">
        <v>177</v>
      </c>
      <c r="D81" s="4">
        <v>5</v>
      </c>
      <c r="E81" s="4">
        <v>8</v>
      </c>
      <c r="F81" s="4" t="s">
        <v>159</v>
      </c>
      <c r="G81" s="4">
        <f t="shared" si="3"/>
        <v>6.5</v>
      </c>
      <c r="H81" s="4" t="str">
        <f t="shared" si="2"/>
        <v>Aprovado(a)</v>
      </c>
    </row>
    <row r="82" spans="1:8">
      <c r="A82" s="5" t="s">
        <v>29</v>
      </c>
      <c r="B82" s="4">
        <v>2016001010</v>
      </c>
      <c r="C82" s="4" t="s">
        <v>177</v>
      </c>
      <c r="D82" s="4">
        <v>0</v>
      </c>
      <c r="E82" s="4">
        <v>4</v>
      </c>
      <c r="F82" s="4">
        <v>2</v>
      </c>
      <c r="G82" s="4">
        <f t="shared" si="3"/>
        <v>3</v>
      </c>
      <c r="H82" s="4" t="str">
        <f t="shared" si="2"/>
        <v>Reprovado(a)</v>
      </c>
    </row>
    <row r="83" spans="1:8">
      <c r="A83" s="5" t="s">
        <v>68</v>
      </c>
      <c r="B83" s="4">
        <v>2016050698</v>
      </c>
      <c r="C83" s="4" t="s">
        <v>177</v>
      </c>
      <c r="D83" s="4">
        <v>0</v>
      </c>
      <c r="E83" s="4">
        <v>8</v>
      </c>
      <c r="F83" s="4">
        <v>10</v>
      </c>
      <c r="G83" s="4">
        <f t="shared" si="3"/>
        <v>9</v>
      </c>
      <c r="H83" s="4" t="str">
        <f t="shared" si="2"/>
        <v>Aprovado(a)</v>
      </c>
    </row>
    <row r="84" spans="1:8">
      <c r="A84" s="5" t="s">
        <v>73</v>
      </c>
      <c r="B84" s="4">
        <v>2016095495</v>
      </c>
      <c r="C84" s="4" t="s">
        <v>177</v>
      </c>
      <c r="D84" s="4">
        <v>7</v>
      </c>
      <c r="E84" s="4">
        <v>7</v>
      </c>
      <c r="F84" s="4" t="s">
        <v>159</v>
      </c>
      <c r="G84" s="4">
        <f t="shared" si="3"/>
        <v>7</v>
      </c>
      <c r="H84" s="4" t="str">
        <f t="shared" si="2"/>
        <v>Aprovado(a)</v>
      </c>
    </row>
    <row r="85" spans="1:8">
      <c r="A85" s="5" t="s">
        <v>94</v>
      </c>
      <c r="B85" s="4">
        <v>2016076721</v>
      </c>
      <c r="C85" s="4" t="s">
        <v>177</v>
      </c>
      <c r="D85" s="4">
        <v>3</v>
      </c>
      <c r="E85" s="4">
        <v>5</v>
      </c>
      <c r="F85" s="4">
        <v>0</v>
      </c>
      <c r="G85" s="4">
        <f t="shared" si="3"/>
        <v>2.5</v>
      </c>
      <c r="H85" s="4" t="str">
        <f t="shared" si="2"/>
        <v>Reprovado(a)</v>
      </c>
    </row>
    <row r="86" spans="1:8">
      <c r="A86" s="5" t="s">
        <v>100</v>
      </c>
      <c r="B86" s="4">
        <v>2016065831</v>
      </c>
      <c r="C86" s="4" t="s">
        <v>177</v>
      </c>
      <c r="D86" s="4">
        <v>8</v>
      </c>
      <c r="E86" s="4">
        <v>7</v>
      </c>
      <c r="F86" s="4" t="s">
        <v>159</v>
      </c>
      <c r="G86" s="4">
        <f t="shared" si="3"/>
        <v>7.5</v>
      </c>
      <c r="H86" s="4" t="str">
        <f t="shared" si="2"/>
        <v>Aprovado(a)</v>
      </c>
    </row>
    <row r="87" spans="1:8">
      <c r="A87" s="5" t="s">
        <v>119</v>
      </c>
      <c r="B87" s="4">
        <v>2016011902</v>
      </c>
      <c r="C87" s="4" t="s">
        <v>177</v>
      </c>
      <c r="D87" s="4">
        <v>9</v>
      </c>
      <c r="E87" s="4">
        <v>3</v>
      </c>
      <c r="F87" s="4" t="s">
        <v>159</v>
      </c>
      <c r="G87" s="4">
        <f t="shared" si="3"/>
        <v>6</v>
      </c>
      <c r="H87" s="4" t="str">
        <f t="shared" si="2"/>
        <v>Aprovado(a)</v>
      </c>
    </row>
    <row r="88" spans="1:8">
      <c r="A88" s="5" t="s">
        <v>129</v>
      </c>
      <c r="B88" s="4">
        <v>2016066041</v>
      </c>
      <c r="C88" s="4" t="s">
        <v>177</v>
      </c>
      <c r="D88" s="4">
        <v>7</v>
      </c>
      <c r="E88" s="4">
        <v>5</v>
      </c>
      <c r="F88" s="4" t="s">
        <v>159</v>
      </c>
      <c r="G88" s="4">
        <f t="shared" si="3"/>
        <v>6</v>
      </c>
      <c r="H88" s="4" t="str">
        <f t="shared" si="2"/>
        <v>Aprovado(a)</v>
      </c>
    </row>
    <row r="89" spans="1:8">
      <c r="A89" s="5" t="s">
        <v>27</v>
      </c>
      <c r="B89" s="4">
        <v>2016086988</v>
      </c>
      <c r="C89" s="4" t="s">
        <v>179</v>
      </c>
      <c r="D89" s="4">
        <v>5</v>
      </c>
      <c r="E89" s="4">
        <v>10</v>
      </c>
      <c r="F89" s="4" t="s">
        <v>159</v>
      </c>
      <c r="G89" s="4">
        <f t="shared" si="3"/>
        <v>7.5</v>
      </c>
      <c r="H89" s="4" t="str">
        <f t="shared" si="2"/>
        <v>Aprovado(a)</v>
      </c>
    </row>
    <row r="90" spans="1:8">
      <c r="A90" s="5" t="s">
        <v>40</v>
      </c>
      <c r="B90" s="4">
        <v>2016055742</v>
      </c>
      <c r="C90" s="4" t="s">
        <v>179</v>
      </c>
      <c r="D90" s="4">
        <v>5</v>
      </c>
      <c r="E90" s="4">
        <v>7</v>
      </c>
      <c r="F90" s="4" t="s">
        <v>159</v>
      </c>
      <c r="G90" s="4">
        <f t="shared" si="3"/>
        <v>6</v>
      </c>
      <c r="H90" s="4" t="str">
        <f t="shared" si="2"/>
        <v>Aprovado(a)</v>
      </c>
    </row>
    <row r="91" spans="1:8">
      <c r="A91" s="5" t="s">
        <v>65</v>
      </c>
      <c r="B91" s="4">
        <v>2016039794</v>
      </c>
      <c r="C91" s="4" t="s">
        <v>179</v>
      </c>
      <c r="D91" s="4">
        <v>7</v>
      </c>
      <c r="E91" s="4">
        <v>4</v>
      </c>
      <c r="F91" s="4">
        <v>0</v>
      </c>
      <c r="G91" s="4">
        <f t="shared" si="3"/>
        <v>3.5</v>
      </c>
      <c r="H91" s="4" t="str">
        <f t="shared" si="2"/>
        <v>Reprovado(a)</v>
      </c>
    </row>
    <row r="92" spans="1:8">
      <c r="A92" s="5" t="s">
        <v>79</v>
      </c>
      <c r="B92" s="4">
        <v>2016023439</v>
      </c>
      <c r="C92" s="4" t="s">
        <v>179</v>
      </c>
      <c r="D92" s="4">
        <v>9</v>
      </c>
      <c r="E92" s="4">
        <v>9</v>
      </c>
      <c r="F92" s="4" t="s">
        <v>159</v>
      </c>
      <c r="G92" s="4">
        <f t="shared" si="3"/>
        <v>9</v>
      </c>
      <c r="H92" s="4" t="str">
        <f t="shared" si="2"/>
        <v>Aprovado(a)</v>
      </c>
    </row>
    <row r="93" spans="1:8">
      <c r="A93" s="5" t="s">
        <v>98</v>
      </c>
      <c r="B93" s="4">
        <v>2016004906</v>
      </c>
      <c r="C93" s="4" t="s">
        <v>179</v>
      </c>
      <c r="D93" s="4">
        <v>2</v>
      </c>
      <c r="E93" s="4">
        <v>4</v>
      </c>
      <c r="F93" s="4">
        <v>6</v>
      </c>
      <c r="G93" s="4">
        <f t="shared" si="3"/>
        <v>5</v>
      </c>
      <c r="H93" s="4" t="str">
        <f t="shared" si="2"/>
        <v>Reprovado(a)</v>
      </c>
    </row>
    <row r="94" spans="1:8">
      <c r="A94" s="5" t="s">
        <v>113</v>
      </c>
      <c r="B94" s="4">
        <v>2016042993</v>
      </c>
      <c r="C94" s="4" t="s">
        <v>179</v>
      </c>
      <c r="D94" s="4">
        <v>10</v>
      </c>
      <c r="E94" s="4">
        <v>10</v>
      </c>
      <c r="F94" s="4" t="s">
        <v>159</v>
      </c>
      <c r="G94" s="4">
        <f t="shared" si="3"/>
        <v>10</v>
      </c>
      <c r="H94" s="4" t="str">
        <f t="shared" si="2"/>
        <v>Aprovado(a)</v>
      </c>
    </row>
    <row r="95" spans="1:8">
      <c r="A95" s="5" t="s">
        <v>123</v>
      </c>
      <c r="B95" s="4">
        <v>2016029479</v>
      </c>
      <c r="C95" s="4" t="s">
        <v>179</v>
      </c>
      <c r="D95" s="4">
        <v>5</v>
      </c>
      <c r="E95" s="4">
        <v>6</v>
      </c>
      <c r="F95" s="4">
        <v>2</v>
      </c>
      <c r="G95" s="4">
        <f t="shared" si="3"/>
        <v>4</v>
      </c>
      <c r="H95" s="4" t="str">
        <f t="shared" si="2"/>
        <v>Reprovado(a)</v>
      </c>
    </row>
    <row r="96" spans="1:8">
      <c r="A96" s="5" t="s">
        <v>144</v>
      </c>
      <c r="B96" s="4">
        <v>2016028014</v>
      </c>
      <c r="C96" s="4" t="s">
        <v>179</v>
      </c>
      <c r="D96" s="4">
        <v>7</v>
      </c>
      <c r="E96" s="4">
        <v>6</v>
      </c>
      <c r="F96" s="4" t="s">
        <v>159</v>
      </c>
      <c r="G96" s="4">
        <f t="shared" si="3"/>
        <v>6.5</v>
      </c>
      <c r="H96" s="4" t="str">
        <f t="shared" si="2"/>
        <v>Aprovado(a)</v>
      </c>
    </row>
    <row r="97" spans="1:8">
      <c r="A97" s="5" t="s">
        <v>141</v>
      </c>
      <c r="B97" s="4">
        <v>2016039176</v>
      </c>
      <c r="C97" s="4" t="s">
        <v>179</v>
      </c>
      <c r="D97" s="4">
        <v>1</v>
      </c>
      <c r="E97" s="4">
        <v>4</v>
      </c>
      <c r="F97" s="4">
        <v>4</v>
      </c>
      <c r="G97" s="4">
        <f t="shared" si="3"/>
        <v>4</v>
      </c>
      <c r="H97" s="4" t="str">
        <f t="shared" si="2"/>
        <v>Reprovado(a)</v>
      </c>
    </row>
    <row r="98" spans="1:8">
      <c r="A98" s="5" t="s">
        <v>142</v>
      </c>
      <c r="B98" s="4">
        <v>2016030697</v>
      </c>
      <c r="C98" s="4" t="s">
        <v>179</v>
      </c>
      <c r="D98" s="4">
        <v>6</v>
      </c>
      <c r="E98" s="4">
        <v>6</v>
      </c>
      <c r="F98" s="4" t="s">
        <v>159</v>
      </c>
      <c r="G98" s="4">
        <f t="shared" si="3"/>
        <v>6</v>
      </c>
      <c r="H98" s="4" t="str">
        <f t="shared" si="2"/>
        <v>Aprovado(a)</v>
      </c>
    </row>
    <row r="99" spans="1:8">
      <c r="A99" s="5" t="s">
        <v>6</v>
      </c>
      <c r="B99" s="4">
        <v>2016096359</v>
      </c>
      <c r="C99" s="4" t="s">
        <v>175</v>
      </c>
      <c r="D99" s="4">
        <v>6</v>
      </c>
      <c r="E99" s="4">
        <v>8</v>
      </c>
      <c r="F99" s="4" t="s">
        <v>159</v>
      </c>
      <c r="G99" s="4">
        <f t="shared" si="3"/>
        <v>7</v>
      </c>
      <c r="H99" s="4" t="str">
        <f t="shared" si="2"/>
        <v>Aprovado(a)</v>
      </c>
    </row>
    <row r="100" spans="1:8">
      <c r="A100" s="5" t="s">
        <v>14</v>
      </c>
      <c r="B100" s="4">
        <v>2016031063</v>
      </c>
      <c r="C100" s="4" t="s">
        <v>175</v>
      </c>
      <c r="D100" s="4">
        <v>6</v>
      </c>
      <c r="E100" s="4">
        <v>3</v>
      </c>
      <c r="F100" s="4">
        <v>1</v>
      </c>
      <c r="G100" s="4">
        <f t="shared" si="3"/>
        <v>3.5</v>
      </c>
      <c r="H100" s="4" t="str">
        <f t="shared" si="2"/>
        <v>Reprovado(a)</v>
      </c>
    </row>
    <row r="101" spans="1:8">
      <c r="A101" s="5" t="s">
        <v>33</v>
      </c>
      <c r="B101" s="4">
        <v>2016076418</v>
      </c>
      <c r="C101" s="4" t="s">
        <v>175</v>
      </c>
      <c r="D101" s="4">
        <v>9</v>
      </c>
      <c r="E101" s="4">
        <v>1</v>
      </c>
      <c r="F101" s="4">
        <v>2</v>
      </c>
      <c r="G101" s="4">
        <f t="shared" si="3"/>
        <v>5.5</v>
      </c>
      <c r="H101" s="4" t="str">
        <f t="shared" si="2"/>
        <v>Reprovado(a)</v>
      </c>
    </row>
    <row r="102" spans="1:8">
      <c r="A102" s="5" t="s">
        <v>56</v>
      </c>
      <c r="B102" s="4">
        <v>2016053637</v>
      </c>
      <c r="C102" s="4" t="s">
        <v>175</v>
      </c>
      <c r="D102" s="4">
        <v>4</v>
      </c>
      <c r="E102" s="4">
        <v>9</v>
      </c>
      <c r="F102" s="4" t="s">
        <v>159</v>
      </c>
      <c r="G102" s="4">
        <f t="shared" si="3"/>
        <v>6.5</v>
      </c>
      <c r="H102" s="4" t="str">
        <f t="shared" si="2"/>
        <v>Aprovado(a)</v>
      </c>
    </row>
    <row r="103" spans="1:8">
      <c r="A103" s="5" t="s">
        <v>81</v>
      </c>
      <c r="B103" s="4">
        <v>2016093285</v>
      </c>
      <c r="C103" s="4" t="s">
        <v>175</v>
      </c>
      <c r="D103" s="4">
        <v>2</v>
      </c>
      <c r="E103" s="4">
        <v>4</v>
      </c>
      <c r="F103" s="4">
        <v>3</v>
      </c>
      <c r="G103" s="4">
        <f t="shared" si="3"/>
        <v>3.5</v>
      </c>
      <c r="H103" s="4" t="str">
        <f t="shared" si="2"/>
        <v>Reprovado(a)</v>
      </c>
    </row>
    <row r="104" spans="1:8">
      <c r="A104" s="5" t="s">
        <v>83</v>
      </c>
      <c r="B104" s="4">
        <v>2016037842</v>
      </c>
      <c r="C104" s="4" t="s">
        <v>175</v>
      </c>
      <c r="D104" s="4">
        <v>4</v>
      </c>
      <c r="E104" s="4">
        <v>3</v>
      </c>
      <c r="F104" s="4">
        <v>3</v>
      </c>
      <c r="G104" s="4">
        <f t="shared" si="3"/>
        <v>3.5</v>
      </c>
      <c r="H104" s="4" t="str">
        <f t="shared" si="2"/>
        <v>Reprovado(a)</v>
      </c>
    </row>
    <row r="105" spans="1:8">
      <c r="A105" s="5" t="s">
        <v>93</v>
      </c>
      <c r="B105" s="4">
        <v>2016064109</v>
      </c>
      <c r="C105" s="4" t="s">
        <v>175</v>
      </c>
      <c r="D105" s="4">
        <v>4</v>
      </c>
      <c r="E105" s="4">
        <v>2</v>
      </c>
      <c r="F105" s="4">
        <v>4</v>
      </c>
      <c r="G105" s="4">
        <f t="shared" si="3"/>
        <v>4</v>
      </c>
      <c r="H105" s="4" t="str">
        <f t="shared" si="2"/>
        <v>Reprovado(a)</v>
      </c>
    </row>
    <row r="106" spans="1:8">
      <c r="A106" s="5" t="s">
        <v>105</v>
      </c>
      <c r="B106" s="4">
        <v>2016009762</v>
      </c>
      <c r="C106" s="4" t="s">
        <v>175</v>
      </c>
      <c r="D106" s="4">
        <v>3</v>
      </c>
      <c r="E106" s="4">
        <v>6</v>
      </c>
      <c r="F106" s="4">
        <v>5</v>
      </c>
      <c r="G106" s="4">
        <f t="shared" si="3"/>
        <v>5.5</v>
      </c>
      <c r="H106" s="4" t="str">
        <f t="shared" si="2"/>
        <v>Reprovado(a)</v>
      </c>
    </row>
    <row r="107" spans="1:8">
      <c r="A107" s="5" t="s">
        <v>117</v>
      </c>
      <c r="B107" s="4">
        <v>2016030159</v>
      </c>
      <c r="C107" s="4" t="s">
        <v>175</v>
      </c>
      <c r="D107" s="4">
        <v>10</v>
      </c>
      <c r="E107" s="4">
        <v>4</v>
      </c>
      <c r="F107" s="4" t="s">
        <v>159</v>
      </c>
      <c r="G107" s="4">
        <f t="shared" si="3"/>
        <v>7</v>
      </c>
      <c r="H107" s="4" t="str">
        <f t="shared" si="2"/>
        <v>Aprovado(a)</v>
      </c>
    </row>
    <row r="108" spans="1:8">
      <c r="A108" s="5" t="s">
        <v>131</v>
      </c>
      <c r="B108" s="4">
        <v>2016063148</v>
      </c>
      <c r="C108" s="4" t="s">
        <v>175</v>
      </c>
      <c r="D108" s="4">
        <v>10</v>
      </c>
      <c r="E108" s="4">
        <v>3</v>
      </c>
      <c r="F108" s="4" t="s">
        <v>159</v>
      </c>
      <c r="G108" s="4">
        <f t="shared" si="3"/>
        <v>6.5</v>
      </c>
      <c r="H108" s="4" t="str">
        <f t="shared" si="2"/>
        <v>Aprovado(a)</v>
      </c>
    </row>
    <row r="109" spans="1:8">
      <c r="A109" s="5" t="s">
        <v>3</v>
      </c>
      <c r="B109" s="4">
        <v>2016093654</v>
      </c>
      <c r="C109" s="4" t="s">
        <v>170</v>
      </c>
      <c r="D109" s="4">
        <v>0</v>
      </c>
      <c r="E109" s="4">
        <v>5</v>
      </c>
      <c r="F109" s="4">
        <v>7</v>
      </c>
      <c r="G109" s="4">
        <f t="shared" si="3"/>
        <v>6</v>
      </c>
      <c r="H109" s="4" t="str">
        <f t="shared" si="2"/>
        <v>Aprovado(a)</v>
      </c>
    </row>
    <row r="110" spans="1:8">
      <c r="A110" s="5" t="s">
        <v>4</v>
      </c>
      <c r="B110" s="4">
        <v>2016022241</v>
      </c>
      <c r="C110" s="4" t="s">
        <v>170</v>
      </c>
      <c r="D110" s="4">
        <v>1</v>
      </c>
      <c r="E110" s="4">
        <v>10</v>
      </c>
      <c r="F110" s="4">
        <v>7</v>
      </c>
      <c r="G110" s="4">
        <f t="shared" si="3"/>
        <v>8.5</v>
      </c>
      <c r="H110" s="4" t="str">
        <f t="shared" si="2"/>
        <v>Aprovado(a)</v>
      </c>
    </row>
    <row r="111" spans="1:8">
      <c r="A111" s="5" t="s">
        <v>7</v>
      </c>
      <c r="B111" s="4">
        <v>2016042181</v>
      </c>
      <c r="C111" s="4" t="s">
        <v>170</v>
      </c>
      <c r="D111" s="4">
        <v>7</v>
      </c>
      <c r="E111" s="4">
        <v>5</v>
      </c>
      <c r="F111" s="4" t="s">
        <v>159</v>
      </c>
      <c r="G111" s="4">
        <f t="shared" si="3"/>
        <v>6</v>
      </c>
      <c r="H111" s="4" t="str">
        <f t="shared" si="2"/>
        <v>Aprovado(a)</v>
      </c>
    </row>
    <row r="112" spans="1:8">
      <c r="A112" s="5" t="s">
        <v>12</v>
      </c>
      <c r="B112" s="4">
        <v>2016039677</v>
      </c>
      <c r="C112" s="4" t="s">
        <v>170</v>
      </c>
      <c r="D112" s="4">
        <v>3</v>
      </c>
      <c r="E112" s="4">
        <v>2</v>
      </c>
      <c r="F112" s="4">
        <v>0</v>
      </c>
      <c r="G112" s="4">
        <f t="shared" si="3"/>
        <v>1.5</v>
      </c>
      <c r="H112" s="4" t="str">
        <f t="shared" si="2"/>
        <v>Reprovado(a)</v>
      </c>
    </row>
    <row r="113" spans="1:8">
      <c r="A113" s="5" t="s">
        <v>34</v>
      </c>
      <c r="B113" s="4">
        <v>2016015817</v>
      </c>
      <c r="C113" s="4" t="s">
        <v>170</v>
      </c>
      <c r="D113" s="4">
        <v>1</v>
      </c>
      <c r="E113" s="4">
        <v>8</v>
      </c>
      <c r="F113" s="4">
        <v>6</v>
      </c>
      <c r="G113" s="4">
        <f t="shared" si="3"/>
        <v>7</v>
      </c>
      <c r="H113" s="4" t="str">
        <f t="shared" si="2"/>
        <v>Aprovado(a)</v>
      </c>
    </row>
    <row r="114" spans="1:8">
      <c r="A114" s="5" t="s">
        <v>57</v>
      </c>
      <c r="B114" s="4">
        <v>2016039841</v>
      </c>
      <c r="C114" s="4" t="s">
        <v>170</v>
      </c>
      <c r="D114" s="4">
        <v>10</v>
      </c>
      <c r="E114" s="4">
        <v>7</v>
      </c>
      <c r="F114" s="4" t="s">
        <v>159</v>
      </c>
      <c r="G114" s="4">
        <f t="shared" si="3"/>
        <v>8.5</v>
      </c>
      <c r="H114" s="4" t="str">
        <f t="shared" si="2"/>
        <v>Aprovado(a)</v>
      </c>
    </row>
    <row r="115" spans="1:8">
      <c r="A115" s="5" t="s">
        <v>59</v>
      </c>
      <c r="B115" s="4">
        <v>2016020823</v>
      </c>
      <c r="C115" s="4" t="s">
        <v>170</v>
      </c>
      <c r="D115" s="4">
        <v>5</v>
      </c>
      <c r="E115" s="4">
        <v>3</v>
      </c>
      <c r="F115" s="4">
        <v>0</v>
      </c>
      <c r="G115" s="4">
        <f t="shared" si="3"/>
        <v>2.5</v>
      </c>
      <c r="H115" s="4" t="str">
        <f t="shared" si="2"/>
        <v>Reprovado(a)</v>
      </c>
    </row>
    <row r="116" spans="1:8">
      <c r="A116" s="5" t="s">
        <v>64</v>
      </c>
      <c r="B116" s="4">
        <v>2016026882</v>
      </c>
      <c r="C116" s="4" t="s">
        <v>170</v>
      </c>
      <c r="D116" s="4">
        <v>9</v>
      </c>
      <c r="E116" s="4">
        <v>8</v>
      </c>
      <c r="F116" s="4" t="s">
        <v>159</v>
      </c>
      <c r="G116" s="4">
        <f t="shared" si="3"/>
        <v>8.5</v>
      </c>
      <c r="H116" s="4" t="str">
        <f t="shared" si="2"/>
        <v>Aprovado(a)</v>
      </c>
    </row>
    <row r="117" spans="1:8">
      <c r="A117" s="5" t="s">
        <v>97</v>
      </c>
      <c r="B117" s="4">
        <v>2016007313</v>
      </c>
      <c r="C117" s="4" t="s">
        <v>170</v>
      </c>
      <c r="D117" s="4">
        <v>2</v>
      </c>
      <c r="E117" s="4">
        <v>3</v>
      </c>
      <c r="F117" s="4">
        <v>9</v>
      </c>
      <c r="G117" s="4">
        <f t="shared" si="3"/>
        <v>6</v>
      </c>
      <c r="H117" s="4" t="str">
        <f t="shared" si="2"/>
        <v>Aprovado(a)</v>
      </c>
    </row>
    <row r="118" spans="1:8">
      <c r="A118" s="5" t="s">
        <v>127</v>
      </c>
      <c r="B118" s="4">
        <v>2016007750</v>
      </c>
      <c r="C118" s="4" t="s">
        <v>170</v>
      </c>
      <c r="D118" s="4">
        <v>7</v>
      </c>
      <c r="E118" s="4">
        <v>5</v>
      </c>
      <c r="F118" s="4" t="s">
        <v>159</v>
      </c>
      <c r="G118" s="4">
        <f t="shared" si="3"/>
        <v>6</v>
      </c>
      <c r="H118" s="4" t="str">
        <f t="shared" si="2"/>
        <v>Aprovado(a)</v>
      </c>
    </row>
    <row r="119" spans="1:8">
      <c r="A119" s="5" t="s">
        <v>138</v>
      </c>
      <c r="B119" s="4">
        <v>2016099931</v>
      </c>
      <c r="C119" s="4" t="s">
        <v>170</v>
      </c>
      <c r="D119" s="4">
        <v>4</v>
      </c>
      <c r="E119" s="4">
        <v>4</v>
      </c>
      <c r="F119" s="4">
        <v>5</v>
      </c>
      <c r="G119" s="4">
        <f t="shared" si="3"/>
        <v>4.5</v>
      </c>
      <c r="H119" s="4" t="str">
        <f t="shared" si="2"/>
        <v>Reprovado(a)</v>
      </c>
    </row>
    <row r="120" spans="1:8">
      <c r="A120" s="5" t="s">
        <v>147</v>
      </c>
      <c r="B120" s="4">
        <v>2016062019</v>
      </c>
      <c r="C120" s="4" t="s">
        <v>170</v>
      </c>
      <c r="D120" s="4">
        <v>1</v>
      </c>
      <c r="E120" s="4">
        <v>5</v>
      </c>
      <c r="F120" s="4">
        <v>3</v>
      </c>
      <c r="G120" s="4">
        <f t="shared" si="3"/>
        <v>4</v>
      </c>
      <c r="H120" s="4" t="str">
        <f t="shared" si="2"/>
        <v>Reprovado(a)</v>
      </c>
    </row>
    <row r="121" spans="1:8">
      <c r="A121" s="5" t="s">
        <v>5</v>
      </c>
      <c r="B121" s="4">
        <v>2016028014</v>
      </c>
      <c r="C121" s="4" t="s">
        <v>173</v>
      </c>
      <c r="D121" s="4">
        <v>9</v>
      </c>
      <c r="E121" s="4">
        <v>9</v>
      </c>
      <c r="F121" s="4" t="s">
        <v>159</v>
      </c>
      <c r="G121" s="4">
        <f t="shared" si="3"/>
        <v>9</v>
      </c>
      <c r="H121" s="4" t="str">
        <f t="shared" si="2"/>
        <v>Aprovado(a)</v>
      </c>
    </row>
    <row r="122" spans="1:8">
      <c r="A122" s="5" t="s">
        <v>9</v>
      </c>
      <c r="B122" s="4">
        <v>2016011494</v>
      </c>
      <c r="C122" s="4" t="s">
        <v>173</v>
      </c>
      <c r="D122" s="4">
        <v>2</v>
      </c>
      <c r="E122" s="4">
        <v>0</v>
      </c>
      <c r="F122" s="4">
        <v>3</v>
      </c>
      <c r="G122" s="4">
        <f t="shared" si="3"/>
        <v>2.5</v>
      </c>
      <c r="H122" s="4" t="str">
        <f t="shared" si="2"/>
        <v>Reprovado(a)</v>
      </c>
    </row>
    <row r="123" spans="1:8">
      <c r="A123" s="5" t="s">
        <v>8</v>
      </c>
      <c r="B123" s="4">
        <v>2016012764</v>
      </c>
      <c r="C123" s="4" t="s">
        <v>173</v>
      </c>
      <c r="D123" s="4">
        <v>3</v>
      </c>
      <c r="E123" s="4">
        <v>9</v>
      </c>
      <c r="F123" s="4" t="s">
        <v>159</v>
      </c>
      <c r="G123" s="4">
        <f t="shared" si="3"/>
        <v>6</v>
      </c>
      <c r="H123" s="4" t="str">
        <f t="shared" si="2"/>
        <v>Aprovado(a)</v>
      </c>
    </row>
    <row r="124" spans="1:8">
      <c r="A124" s="5" t="s">
        <v>15</v>
      </c>
      <c r="B124" s="4">
        <v>2016096107</v>
      </c>
      <c r="C124" s="4" t="s">
        <v>173</v>
      </c>
      <c r="D124" s="4">
        <v>9</v>
      </c>
      <c r="E124" s="4">
        <v>3</v>
      </c>
      <c r="F124" s="4" t="s">
        <v>159</v>
      </c>
      <c r="G124" s="4">
        <f t="shared" ref="G124:G130" si="4">IF(F124&lt;&gt;"",AVERAGE(F124,MAX(D124:E124)),AVERAGE(D124:E124))</f>
        <v>6</v>
      </c>
      <c r="H124" s="4" t="str">
        <f t="shared" si="2"/>
        <v>Aprovado(a)</v>
      </c>
    </row>
    <row r="125" spans="1:8">
      <c r="A125" s="5" t="s">
        <v>30</v>
      </c>
      <c r="B125" s="4">
        <v>2016052520</v>
      </c>
      <c r="C125" s="4" t="s">
        <v>173</v>
      </c>
      <c r="D125" s="4">
        <v>8</v>
      </c>
      <c r="E125" s="4">
        <v>6</v>
      </c>
      <c r="F125" s="4" t="s">
        <v>159</v>
      </c>
      <c r="G125" s="4">
        <f t="shared" si="4"/>
        <v>7</v>
      </c>
      <c r="H125" s="4" t="str">
        <f t="shared" si="2"/>
        <v>Aprovado(a)</v>
      </c>
    </row>
    <row r="126" spans="1:8">
      <c r="A126" s="5" t="s">
        <v>22</v>
      </c>
      <c r="B126" s="4">
        <v>2016098463</v>
      </c>
      <c r="C126" s="4" t="s">
        <v>173</v>
      </c>
      <c r="D126" s="4">
        <v>1</v>
      </c>
      <c r="E126" s="4">
        <v>8</v>
      </c>
      <c r="F126" s="4">
        <v>0</v>
      </c>
      <c r="G126" s="4">
        <f t="shared" si="4"/>
        <v>4</v>
      </c>
      <c r="H126" s="4" t="str">
        <f t="shared" si="2"/>
        <v>Reprovado(a)</v>
      </c>
    </row>
    <row r="127" spans="1:8">
      <c r="A127" s="5" t="s">
        <v>50</v>
      </c>
      <c r="B127" s="4">
        <v>2016073226</v>
      </c>
      <c r="C127" s="4" t="s">
        <v>173</v>
      </c>
      <c r="D127" s="4">
        <v>7</v>
      </c>
      <c r="E127" s="4">
        <v>8</v>
      </c>
      <c r="F127" s="4" t="s">
        <v>159</v>
      </c>
      <c r="G127" s="4">
        <f t="shared" si="4"/>
        <v>7.5</v>
      </c>
      <c r="H127" s="4" t="str">
        <f t="shared" si="2"/>
        <v>Aprovado(a)</v>
      </c>
    </row>
    <row r="128" spans="1:8">
      <c r="A128" s="5" t="s">
        <v>60</v>
      </c>
      <c r="B128" s="4">
        <v>2016075793</v>
      </c>
      <c r="C128" s="4" t="s">
        <v>173</v>
      </c>
      <c r="D128" s="4">
        <v>4</v>
      </c>
      <c r="E128" s="4">
        <v>1</v>
      </c>
      <c r="F128" s="4">
        <v>4</v>
      </c>
      <c r="G128" s="4">
        <f t="shared" si="4"/>
        <v>4</v>
      </c>
      <c r="H128" s="4" t="str">
        <f t="shared" si="2"/>
        <v>Reprovado(a)</v>
      </c>
    </row>
    <row r="129" spans="1:8">
      <c r="A129" s="5" t="s">
        <v>88</v>
      </c>
      <c r="B129" s="4">
        <v>2016037191</v>
      </c>
      <c r="C129" s="4" t="s">
        <v>173</v>
      </c>
      <c r="D129" s="4">
        <v>7</v>
      </c>
      <c r="E129" s="4">
        <v>6</v>
      </c>
      <c r="F129" s="4" t="s">
        <v>159</v>
      </c>
      <c r="G129" s="4">
        <f t="shared" si="4"/>
        <v>6.5</v>
      </c>
      <c r="H129" s="4" t="str">
        <f t="shared" si="2"/>
        <v>Aprovado(a)</v>
      </c>
    </row>
    <row r="130" spans="1:8">
      <c r="A130" s="5" t="s">
        <v>82</v>
      </c>
      <c r="B130" s="4">
        <v>2016090274</v>
      </c>
      <c r="C130" s="4" t="s">
        <v>173</v>
      </c>
      <c r="D130" s="4">
        <v>2</v>
      </c>
      <c r="E130" s="4">
        <v>6</v>
      </c>
      <c r="F130" s="4">
        <v>2</v>
      </c>
      <c r="G130" s="4">
        <f t="shared" si="4"/>
        <v>4</v>
      </c>
      <c r="H130" s="4" t="str">
        <f t="shared" ref="H130:H148" si="5">IF(G130&gt;=6,"Aprovado(a)","Reprovado(a)")</f>
        <v>Reprovado(a)</v>
      </c>
    </row>
    <row r="131" spans="1:8">
      <c r="A131" s="5" t="s">
        <v>85</v>
      </c>
      <c r="B131" s="4">
        <v>2016042429</v>
      </c>
      <c r="C131" s="4" t="s">
        <v>173</v>
      </c>
      <c r="D131" s="4">
        <v>3</v>
      </c>
      <c r="E131" s="4">
        <v>6</v>
      </c>
      <c r="F131" s="4">
        <v>7</v>
      </c>
      <c r="G131" s="4">
        <f t="shared" ref="G131:G136" si="6">IF(F131&lt;&gt;"",AVERAGE(F131,MAX(D131:E131)),AVERAGE(D131:E131))</f>
        <v>6.5</v>
      </c>
      <c r="H131" s="4" t="str">
        <f t="shared" si="5"/>
        <v>Aprovado(a)</v>
      </c>
    </row>
    <row r="132" spans="1:8">
      <c r="A132" s="5" t="s">
        <v>99</v>
      </c>
      <c r="B132" s="4">
        <v>2016042556</v>
      </c>
      <c r="C132" s="4" t="s">
        <v>173</v>
      </c>
      <c r="D132" s="4">
        <v>6</v>
      </c>
      <c r="E132" s="4">
        <v>10</v>
      </c>
      <c r="F132" s="4" t="s">
        <v>159</v>
      </c>
      <c r="G132" s="4">
        <f t="shared" si="6"/>
        <v>8</v>
      </c>
      <c r="H132" s="4" t="str">
        <f t="shared" si="5"/>
        <v>Aprovado(a)</v>
      </c>
    </row>
    <row r="133" spans="1:8">
      <c r="A133" s="5" t="s">
        <v>101</v>
      </c>
      <c r="B133" s="4">
        <v>2016095864</v>
      </c>
      <c r="C133" s="4" t="s">
        <v>173</v>
      </c>
      <c r="D133" s="4">
        <v>10</v>
      </c>
      <c r="E133" s="4">
        <v>10</v>
      </c>
      <c r="F133" s="4" t="s">
        <v>159</v>
      </c>
      <c r="G133" s="4">
        <f t="shared" si="6"/>
        <v>10</v>
      </c>
      <c r="H133" s="4" t="str">
        <f t="shared" si="5"/>
        <v>Aprovado(a)</v>
      </c>
    </row>
    <row r="134" spans="1:8">
      <c r="A134" s="5" t="s">
        <v>126</v>
      </c>
      <c r="B134" s="4">
        <v>2016085413</v>
      </c>
      <c r="C134" s="4" t="s">
        <v>173</v>
      </c>
      <c r="D134" s="4">
        <v>8</v>
      </c>
      <c r="E134" s="4">
        <v>5</v>
      </c>
      <c r="F134" s="4" t="s">
        <v>159</v>
      </c>
      <c r="G134" s="4">
        <f t="shared" si="6"/>
        <v>6.5</v>
      </c>
      <c r="H134" s="4" t="str">
        <f t="shared" si="5"/>
        <v>Aprovado(a)</v>
      </c>
    </row>
    <row r="135" spans="1:8">
      <c r="A135" s="5" t="s">
        <v>136</v>
      </c>
      <c r="B135" s="4">
        <v>2016065778</v>
      </c>
      <c r="C135" s="4" t="s">
        <v>173</v>
      </c>
      <c r="D135" s="4">
        <v>4</v>
      </c>
      <c r="E135" s="4">
        <v>7</v>
      </c>
      <c r="F135" s="4">
        <v>4</v>
      </c>
      <c r="G135" s="4">
        <f t="shared" si="6"/>
        <v>5.5</v>
      </c>
      <c r="H135" s="4" t="str">
        <f t="shared" si="5"/>
        <v>Reprovado(a)</v>
      </c>
    </row>
    <row r="136" spans="1:8">
      <c r="A136" s="5" t="s">
        <v>145</v>
      </c>
      <c r="B136" s="4">
        <v>2016019912</v>
      </c>
      <c r="C136" s="4" t="s">
        <v>173</v>
      </c>
      <c r="D136" s="4">
        <v>0</v>
      </c>
      <c r="E136" s="4">
        <v>8</v>
      </c>
      <c r="F136" s="4">
        <v>4</v>
      </c>
      <c r="G136" s="4">
        <f t="shared" si="6"/>
        <v>6</v>
      </c>
      <c r="H136" s="4" t="str">
        <f t="shared" si="5"/>
        <v>Aprovado(a)</v>
      </c>
    </row>
    <row r="137" spans="1:8">
      <c r="A137" s="5" t="s">
        <v>16</v>
      </c>
      <c r="B137" s="4">
        <v>2016011325</v>
      </c>
      <c r="C137" s="4" t="s">
        <v>168</v>
      </c>
      <c r="D137" s="4">
        <v>10</v>
      </c>
      <c r="E137" s="4">
        <v>2</v>
      </c>
      <c r="F137" s="4" t="s">
        <v>159</v>
      </c>
      <c r="G137" s="4">
        <f t="shared" ref="G137:G151" si="7">IF(F137&lt;&gt;"",AVERAGE(F137,MAX(D137:E137)),AVERAGE(D137:E137))</f>
        <v>6</v>
      </c>
      <c r="H137" s="4" t="str">
        <f t="shared" si="5"/>
        <v>Aprovado(a)</v>
      </c>
    </row>
    <row r="138" spans="1:8">
      <c r="A138" s="5" t="s">
        <v>35</v>
      </c>
      <c r="B138" s="4">
        <v>2016040573</v>
      </c>
      <c r="C138" s="4" t="s">
        <v>168</v>
      </c>
      <c r="D138" s="4">
        <v>9</v>
      </c>
      <c r="E138" s="4">
        <v>7</v>
      </c>
      <c r="F138" s="4" t="s">
        <v>159</v>
      </c>
      <c r="G138" s="4">
        <f t="shared" si="7"/>
        <v>8</v>
      </c>
      <c r="H138" s="4" t="str">
        <f t="shared" si="5"/>
        <v>Aprovado(a)</v>
      </c>
    </row>
    <row r="139" spans="1:8">
      <c r="A139" s="5" t="s">
        <v>150</v>
      </c>
      <c r="B139" s="4">
        <v>2016022843</v>
      </c>
      <c r="C139" s="4" t="s">
        <v>168</v>
      </c>
      <c r="D139" s="4">
        <v>4</v>
      </c>
      <c r="E139" s="4">
        <v>2</v>
      </c>
      <c r="F139" s="4">
        <v>0</v>
      </c>
      <c r="G139" s="4">
        <f t="shared" si="7"/>
        <v>2</v>
      </c>
      <c r="H139" s="4" t="str">
        <f t="shared" si="5"/>
        <v>Reprovado(a)</v>
      </c>
    </row>
    <row r="140" spans="1:8">
      <c r="A140" s="5" t="s">
        <v>61</v>
      </c>
      <c r="B140" s="4">
        <v>2016030292</v>
      </c>
      <c r="C140" s="4" t="s">
        <v>168</v>
      </c>
      <c r="D140" s="4">
        <v>1</v>
      </c>
      <c r="E140" s="4">
        <v>10</v>
      </c>
      <c r="F140" s="4">
        <v>10</v>
      </c>
      <c r="G140" s="4">
        <f t="shared" si="7"/>
        <v>10</v>
      </c>
      <c r="H140" s="4" t="str">
        <f t="shared" si="5"/>
        <v>Aprovado(a)</v>
      </c>
    </row>
    <row r="141" spans="1:8">
      <c r="A141" s="5" t="s">
        <v>108</v>
      </c>
      <c r="B141" s="4">
        <v>2016058238</v>
      </c>
      <c r="C141" s="4" t="s">
        <v>168</v>
      </c>
      <c r="D141" s="4">
        <v>9</v>
      </c>
      <c r="E141" s="4">
        <v>7</v>
      </c>
      <c r="F141" s="4" t="s">
        <v>159</v>
      </c>
      <c r="G141" s="4">
        <f t="shared" si="7"/>
        <v>8</v>
      </c>
      <c r="H141" s="4" t="str">
        <f t="shared" si="5"/>
        <v>Aprovado(a)</v>
      </c>
    </row>
    <row r="142" spans="1:8">
      <c r="A142" s="5" t="s">
        <v>112</v>
      </c>
      <c r="B142" s="4">
        <v>2016012075</v>
      </c>
      <c r="C142" s="4" t="s">
        <v>168</v>
      </c>
      <c r="D142" s="4">
        <v>2</v>
      </c>
      <c r="E142" s="4">
        <v>3</v>
      </c>
      <c r="F142" s="4">
        <v>5</v>
      </c>
      <c r="G142" s="4">
        <f t="shared" si="7"/>
        <v>4</v>
      </c>
      <c r="H142" s="4" t="str">
        <f t="shared" si="5"/>
        <v>Reprovado(a)</v>
      </c>
    </row>
    <row r="143" spans="1:8">
      <c r="A143" s="5" t="s">
        <v>143</v>
      </c>
      <c r="B143" s="4">
        <v>2016008658</v>
      </c>
      <c r="C143" s="4" t="s">
        <v>168</v>
      </c>
      <c r="D143" s="4">
        <v>6</v>
      </c>
      <c r="E143" s="4">
        <v>9</v>
      </c>
      <c r="F143" s="4" t="s">
        <v>159</v>
      </c>
      <c r="G143" s="4">
        <f t="shared" si="7"/>
        <v>7.5</v>
      </c>
      <c r="H143" s="4" t="str">
        <f t="shared" si="5"/>
        <v>Aprovado(a)</v>
      </c>
    </row>
    <row r="144" spans="1:8">
      <c r="A144" s="5" t="s">
        <v>11</v>
      </c>
      <c r="B144" s="4">
        <v>2016046683</v>
      </c>
      <c r="C144" s="4" t="s">
        <v>178</v>
      </c>
      <c r="D144" s="4">
        <v>0</v>
      </c>
      <c r="E144" s="4">
        <v>4</v>
      </c>
      <c r="F144" s="4">
        <v>0</v>
      </c>
      <c r="G144" s="4">
        <f t="shared" si="7"/>
        <v>2</v>
      </c>
      <c r="H144" s="4" t="str">
        <f t="shared" si="5"/>
        <v>Reprovado(a)</v>
      </c>
    </row>
    <row r="145" spans="1:8">
      <c r="A145" s="5" t="s">
        <v>49</v>
      </c>
      <c r="B145" s="4">
        <v>2016051396</v>
      </c>
      <c r="C145" s="4" t="s">
        <v>178</v>
      </c>
      <c r="D145" s="4">
        <v>10</v>
      </c>
      <c r="E145" s="4">
        <v>0</v>
      </c>
      <c r="F145" s="4">
        <v>2</v>
      </c>
      <c r="G145" s="4">
        <f t="shared" si="7"/>
        <v>6</v>
      </c>
      <c r="H145" s="4" t="str">
        <f t="shared" si="5"/>
        <v>Aprovado(a)</v>
      </c>
    </row>
    <row r="146" spans="1:8">
      <c r="A146" s="5" t="s">
        <v>66</v>
      </c>
      <c r="B146" s="4">
        <v>2016056805</v>
      </c>
      <c r="C146" s="4" t="s">
        <v>178</v>
      </c>
      <c r="D146" s="4">
        <v>4</v>
      </c>
      <c r="E146" s="4">
        <v>3</v>
      </c>
      <c r="F146" s="4">
        <v>8</v>
      </c>
      <c r="G146" s="4">
        <f t="shared" si="7"/>
        <v>6</v>
      </c>
      <c r="H146" s="4" t="str">
        <f t="shared" si="5"/>
        <v>Aprovado(a)</v>
      </c>
    </row>
    <row r="147" spans="1:8">
      <c r="A147" s="5" t="s">
        <v>75</v>
      </c>
      <c r="B147" s="4">
        <v>2016092988</v>
      </c>
      <c r="C147" s="4" t="s">
        <v>178</v>
      </c>
      <c r="D147" s="4">
        <v>7</v>
      </c>
      <c r="E147" s="4">
        <v>9</v>
      </c>
      <c r="F147" s="4" t="s">
        <v>159</v>
      </c>
      <c r="G147" s="4">
        <f t="shared" si="7"/>
        <v>8</v>
      </c>
      <c r="H147" s="4" t="str">
        <f t="shared" si="5"/>
        <v>Aprovado(a)</v>
      </c>
    </row>
    <row r="148" spans="1:8">
      <c r="A148" s="5" t="s">
        <v>86</v>
      </c>
      <c r="B148" s="4">
        <v>2016066908</v>
      </c>
      <c r="C148" s="4" t="s">
        <v>178</v>
      </c>
      <c r="D148" s="4">
        <v>2</v>
      </c>
      <c r="E148" s="4">
        <v>4</v>
      </c>
      <c r="F148" s="4">
        <v>4</v>
      </c>
      <c r="G148" s="4">
        <f t="shared" si="7"/>
        <v>4</v>
      </c>
      <c r="H148" s="4" t="str">
        <f t="shared" si="5"/>
        <v>Reprovado(a)</v>
      </c>
    </row>
    <row r="149" spans="1:8">
      <c r="A149" s="5" t="s">
        <v>114</v>
      </c>
      <c r="B149" s="4">
        <v>2016048036</v>
      </c>
      <c r="C149" s="4" t="s">
        <v>178</v>
      </c>
      <c r="D149" s="4">
        <v>1</v>
      </c>
      <c r="E149" s="4">
        <v>1</v>
      </c>
      <c r="F149" s="4">
        <v>2</v>
      </c>
      <c r="G149" s="4">
        <f t="shared" si="7"/>
        <v>1.5</v>
      </c>
      <c r="H149" s="4" t="str">
        <f t="shared" ref="H149:H151" si="8">IF(G149&gt;=6,"Aprovado(a)","Reprovado(a)")</f>
        <v>Reprovado(a)</v>
      </c>
    </row>
    <row r="150" spans="1:8">
      <c r="A150" s="5" t="s">
        <v>140</v>
      </c>
      <c r="B150" s="4">
        <v>2016084491</v>
      </c>
      <c r="C150" s="4" t="s">
        <v>178</v>
      </c>
      <c r="D150" s="4">
        <v>7</v>
      </c>
      <c r="E150" s="4">
        <v>4</v>
      </c>
      <c r="F150" s="4">
        <v>10</v>
      </c>
      <c r="G150" s="4">
        <f t="shared" si="7"/>
        <v>8.5</v>
      </c>
      <c r="H150" s="4" t="str">
        <f t="shared" si="8"/>
        <v>Aprovado(a)</v>
      </c>
    </row>
    <row r="151" spans="1:8">
      <c r="A151" s="5" t="s">
        <v>146</v>
      </c>
      <c r="B151" s="4">
        <v>2016053131</v>
      </c>
      <c r="C151" s="4" t="s">
        <v>178</v>
      </c>
      <c r="D151" s="4">
        <v>0</v>
      </c>
      <c r="E151" s="4">
        <v>7</v>
      </c>
      <c r="F151" s="4">
        <v>5</v>
      </c>
      <c r="G151" s="4">
        <f t="shared" si="7"/>
        <v>6</v>
      </c>
      <c r="H151" s="4" t="str">
        <f t="shared" si="8"/>
        <v>Aprovado(a)</v>
      </c>
    </row>
  </sheetData>
  <sortState xmlns:xlrd2="http://schemas.microsoft.com/office/spreadsheetml/2017/richdata2" ref="A2:H151">
    <sortCondition ref="C2:C151"/>
    <sortCondition ref="A2:A151"/>
  </sortState>
  <conditionalFormatting sqref="D1:E151">
    <cfRule type="dataBar" priority="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{F8823E26-0CA7-417A-9A32-F6F625125CD0}</x14:id>
        </ext>
      </extLst>
    </cfRule>
  </conditionalFormatting>
  <conditionalFormatting sqref="D2:E151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{1EDC4B27-0F49-461A-811D-BA4D315B5D88}</x14:id>
        </ext>
      </extLst>
    </cfRule>
  </conditionalFormatting>
  <conditionalFormatting sqref="G2:G15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4">
      <iconSet iconSet="3Signs">
        <cfvo type="percent" val="0"/>
        <cfvo type="num" val="6"/>
        <cfvo type="num" val="7"/>
      </iconSet>
    </cfRule>
  </conditionalFormatting>
  <conditionalFormatting sqref="H2:H151">
    <cfRule type="cellIs" dxfId="1" priority="5" operator="equal">
      <formula>"Reprovado(a)"</formula>
    </cfRule>
    <cfRule type="cellIs" dxfId="0" priority="6" operator="equal">
      <formula>"Aprovado(a)"</formula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823E26-0CA7-417A-9A32-F6F625125CD0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D1:E151</xm:sqref>
        </x14:conditionalFormatting>
        <x14:conditionalFormatting xmlns:xm="http://schemas.microsoft.com/office/excel/2006/main">
          <x14:cfRule type="dataBar" id="{1EDC4B27-0F49-461A-811D-BA4D315B5D8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D2:E151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"/>
  <sheetViews>
    <sheetView showGridLines="0" workbookViewId="0">
      <selection activeCell="O4" sqref="O4"/>
    </sheetView>
  </sheetViews>
  <sheetFormatPr defaultColWidth="9.140625" defaultRowHeight="15"/>
  <cols>
    <col min="1" max="1" width="40.28515625" style="12" bestFit="1" customWidth="1"/>
    <col min="2" max="2" width="15.7109375" style="7" customWidth="1"/>
    <col min="3" max="3" width="36.85546875" style="12" bestFit="1" customWidth="1"/>
    <col min="4" max="7" width="15.7109375" style="7" customWidth="1"/>
    <col min="8" max="8" width="15.7109375" style="12" customWidth="1"/>
    <col min="9" max="9" width="36.85546875" style="12" bestFit="1" customWidth="1"/>
    <col min="10" max="14" width="15.7109375" style="7" customWidth="1"/>
    <col min="15" max="15" width="16.7109375" style="7" customWidth="1"/>
    <col min="16" max="16384" width="9.140625" style="12"/>
  </cols>
  <sheetData>
    <row r="1" spans="1:15" ht="15.75">
      <c r="A1" s="44" t="s">
        <v>183</v>
      </c>
      <c r="B1" s="44"/>
      <c r="C1" s="44"/>
      <c r="D1" s="44"/>
      <c r="E1" s="44"/>
      <c r="F1" s="44"/>
      <c r="G1" s="44"/>
    </row>
    <row r="2" spans="1:15" ht="15.75">
      <c r="A2" s="45" t="s">
        <v>465</v>
      </c>
      <c r="B2" s="45"/>
      <c r="C2" s="45"/>
      <c r="D2" s="45"/>
      <c r="E2" s="45"/>
      <c r="F2" s="45"/>
      <c r="G2" s="45"/>
      <c r="I2" s="46" t="s">
        <v>466</v>
      </c>
      <c r="J2" s="47"/>
      <c r="K2" s="47"/>
      <c r="L2" s="47"/>
      <c r="M2" s="47"/>
      <c r="N2" s="47"/>
      <c r="O2" s="48"/>
    </row>
    <row r="3" spans="1:15" ht="45">
      <c r="A3" s="15" t="s">
        <v>184</v>
      </c>
      <c r="B3" s="15" t="s">
        <v>185</v>
      </c>
      <c r="C3" s="15" t="s">
        <v>186</v>
      </c>
      <c r="D3" s="16" t="s">
        <v>187</v>
      </c>
      <c r="E3" s="16" t="s">
        <v>188</v>
      </c>
      <c r="F3" s="16" t="s">
        <v>189</v>
      </c>
      <c r="G3" s="16" t="s">
        <v>190</v>
      </c>
      <c r="H3" s="13"/>
      <c r="I3" s="15" t="s">
        <v>186</v>
      </c>
      <c r="J3" s="16" t="s">
        <v>191</v>
      </c>
      <c r="K3" s="16" t="s">
        <v>192</v>
      </c>
      <c r="L3" s="16" t="s">
        <v>193</v>
      </c>
      <c r="M3" s="16" t="s">
        <v>194</v>
      </c>
      <c r="N3" s="16" t="s">
        <v>195</v>
      </c>
      <c r="O3" s="16" t="s">
        <v>196</v>
      </c>
    </row>
    <row r="4" spans="1:15">
      <c r="A4" s="14" t="s">
        <v>197</v>
      </c>
      <c r="B4" s="17" t="s">
        <v>198</v>
      </c>
      <c r="C4" s="14" t="s">
        <v>199</v>
      </c>
      <c r="D4" s="17">
        <v>5</v>
      </c>
      <c r="E4" s="17">
        <v>1</v>
      </c>
      <c r="F4" s="17">
        <f>SUM(D4:E4)</f>
        <v>6</v>
      </c>
      <c r="G4" s="17" t="str">
        <f>IF(F4&lt;=3,"Aprovado(a)","Reprovado(a)")</f>
        <v>Reprovado(a)</v>
      </c>
      <c r="I4" s="14" t="s">
        <v>200</v>
      </c>
      <c r="J4" s="17">
        <f>COUNTIF($C$4:$C$53,I4)</f>
        <v>12</v>
      </c>
      <c r="K4" s="17">
        <f>COUNTIFS($C$4:$C$53,I4,$G$4:$G$53,"Aprovado(a)")</f>
        <v>3</v>
      </c>
      <c r="L4" s="17">
        <f>SUMIF($C$4:$C$53,I4,$F$4:$F$53)</f>
        <v>98</v>
      </c>
      <c r="M4" s="17">
        <f>SUMIFS($F$4:$F$53,$C$4:$C$53,I4,$G$4:$G$53,"Aprovado(a)")</f>
        <v>3</v>
      </c>
      <c r="N4" s="18">
        <f>AVERAGEIF($C$4:$C$53,I4,$F$4:$F$53)</f>
        <v>8.1666666666666661</v>
      </c>
      <c r="O4" s="18">
        <f>AVERAGEIFS($F$4:$F$53,$G$4:$G$53,"Aprovado(a)",$C$4:$C$53,I4)</f>
        <v>1</v>
      </c>
    </row>
    <row r="5" spans="1:15">
      <c r="A5" s="14" t="s">
        <v>201</v>
      </c>
      <c r="B5" s="17" t="s">
        <v>202</v>
      </c>
      <c r="C5" s="14" t="s">
        <v>200</v>
      </c>
      <c r="D5" s="17">
        <v>6</v>
      </c>
      <c r="E5" s="17">
        <v>8</v>
      </c>
      <c r="F5" s="17">
        <f t="shared" ref="F5:F53" si="0">SUM(D5:E5)</f>
        <v>14</v>
      </c>
      <c r="G5" s="17" t="str">
        <f t="shared" ref="G5:G52" si="1">IF(F5&lt;=3,"Aprovado(a)","Reprovado(a)")</f>
        <v>Reprovado(a)</v>
      </c>
      <c r="I5" s="14" t="s">
        <v>199</v>
      </c>
      <c r="J5" s="17">
        <f t="shared" ref="J5:J8" si="2">COUNTIF($C$4:$C$53,I5)</f>
        <v>9</v>
      </c>
      <c r="K5" s="17">
        <f t="shared" ref="K5:K8" si="3">COUNTIFS($C$4:$C$53,I5,$G$4:$G$53,"Aprovado(a)")</f>
        <v>1</v>
      </c>
      <c r="L5" s="17">
        <f t="shared" ref="L5:L8" si="4">SUMIF($C$4:$C$53,I5,$F$4:$F$53)</f>
        <v>55</v>
      </c>
      <c r="M5" s="17">
        <f t="shared" ref="M5:M8" si="5">SUMIFS($F$4:$F$53,$C$4:$C$53,I5,$G$4:$G$53,"Aprovado(a)")</f>
        <v>2</v>
      </c>
      <c r="N5" s="18">
        <f t="shared" ref="N5:N8" si="6">AVERAGEIF($C$4:$C$53,I5,$F$4:$F$53)</f>
        <v>6.1111111111111107</v>
      </c>
      <c r="O5" s="18">
        <f t="shared" ref="O5:O8" si="7">AVERAGEIFS($F$4:$F$53,$G$4:$G$53,"Aprovado(a)",$C$4:$C$53,I5)</f>
        <v>2</v>
      </c>
    </row>
    <row r="6" spans="1:15">
      <c r="A6" s="14" t="s">
        <v>203</v>
      </c>
      <c r="B6" s="17" t="s">
        <v>204</v>
      </c>
      <c r="C6" s="14" t="s">
        <v>199</v>
      </c>
      <c r="D6" s="17">
        <v>1</v>
      </c>
      <c r="E6" s="17">
        <v>5</v>
      </c>
      <c r="F6" s="17">
        <f t="shared" si="0"/>
        <v>6</v>
      </c>
      <c r="G6" s="17" t="str">
        <f t="shared" si="1"/>
        <v>Reprovado(a)</v>
      </c>
      <c r="I6" s="14" t="s">
        <v>205</v>
      </c>
      <c r="J6" s="17">
        <f t="shared" si="2"/>
        <v>10</v>
      </c>
      <c r="K6" s="17">
        <f t="shared" si="3"/>
        <v>2</v>
      </c>
      <c r="L6" s="17">
        <f t="shared" si="4"/>
        <v>62</v>
      </c>
      <c r="M6" s="17">
        <f t="shared" si="5"/>
        <v>4</v>
      </c>
      <c r="N6" s="18">
        <f t="shared" si="6"/>
        <v>6.2</v>
      </c>
      <c r="O6" s="18">
        <f t="shared" si="7"/>
        <v>2</v>
      </c>
    </row>
    <row r="7" spans="1:15">
      <c r="A7" s="14" t="s">
        <v>206</v>
      </c>
      <c r="B7" s="17" t="s">
        <v>207</v>
      </c>
      <c r="C7" s="14" t="s">
        <v>200</v>
      </c>
      <c r="D7" s="17">
        <v>0</v>
      </c>
      <c r="E7" s="17">
        <v>0</v>
      </c>
      <c r="F7" s="17">
        <f t="shared" si="0"/>
        <v>0</v>
      </c>
      <c r="G7" s="17" t="str">
        <f t="shared" si="1"/>
        <v>Aprovado(a)</v>
      </c>
      <c r="I7" s="14" t="s">
        <v>208</v>
      </c>
      <c r="J7" s="17">
        <f t="shared" si="2"/>
        <v>9</v>
      </c>
      <c r="K7" s="17">
        <f t="shared" si="3"/>
        <v>3</v>
      </c>
      <c r="L7" s="17">
        <f t="shared" si="4"/>
        <v>54</v>
      </c>
      <c r="M7" s="17">
        <f t="shared" si="5"/>
        <v>9</v>
      </c>
      <c r="N7" s="18">
        <f t="shared" si="6"/>
        <v>6</v>
      </c>
      <c r="O7" s="18">
        <f t="shared" si="7"/>
        <v>3</v>
      </c>
    </row>
    <row r="8" spans="1:15">
      <c r="A8" s="14" t="s">
        <v>209</v>
      </c>
      <c r="B8" s="17" t="s">
        <v>210</v>
      </c>
      <c r="C8" s="14" t="s">
        <v>200</v>
      </c>
      <c r="D8" s="17">
        <v>5</v>
      </c>
      <c r="E8" s="17">
        <v>7</v>
      </c>
      <c r="F8" s="17">
        <f t="shared" si="0"/>
        <v>12</v>
      </c>
      <c r="G8" s="17" t="str">
        <f t="shared" si="1"/>
        <v>Reprovado(a)</v>
      </c>
      <c r="I8" s="14" t="s">
        <v>211</v>
      </c>
      <c r="J8" s="17">
        <f t="shared" si="2"/>
        <v>10</v>
      </c>
      <c r="K8" s="17">
        <f t="shared" si="3"/>
        <v>1</v>
      </c>
      <c r="L8" s="17">
        <f t="shared" si="4"/>
        <v>81</v>
      </c>
      <c r="M8" s="17">
        <f t="shared" si="5"/>
        <v>3</v>
      </c>
      <c r="N8" s="18">
        <f t="shared" si="6"/>
        <v>8.1</v>
      </c>
      <c r="O8" s="18">
        <f t="shared" si="7"/>
        <v>3</v>
      </c>
    </row>
    <row r="9" spans="1:15">
      <c r="A9" s="14" t="s">
        <v>212</v>
      </c>
      <c r="B9" s="17" t="s">
        <v>213</v>
      </c>
      <c r="C9" s="14" t="s">
        <v>208</v>
      </c>
      <c r="D9" s="17">
        <v>5</v>
      </c>
      <c r="E9" s="17">
        <v>5</v>
      </c>
      <c r="F9" s="17">
        <f t="shared" si="0"/>
        <v>10</v>
      </c>
      <c r="G9" s="17" t="str">
        <f t="shared" si="1"/>
        <v>Reprovado(a)</v>
      </c>
    </row>
    <row r="10" spans="1:15">
      <c r="A10" s="14" t="s">
        <v>214</v>
      </c>
      <c r="B10" s="17" t="s">
        <v>215</v>
      </c>
      <c r="C10" s="14" t="s">
        <v>205</v>
      </c>
      <c r="D10" s="17">
        <v>0</v>
      </c>
      <c r="E10" s="17">
        <v>4</v>
      </c>
      <c r="F10" s="17">
        <f t="shared" si="0"/>
        <v>4</v>
      </c>
      <c r="G10" s="17" t="str">
        <f t="shared" si="1"/>
        <v>Reprovado(a)</v>
      </c>
    </row>
    <row r="11" spans="1:15">
      <c r="A11" s="14" t="s">
        <v>216</v>
      </c>
      <c r="B11" s="17" t="s">
        <v>217</v>
      </c>
      <c r="C11" s="14" t="s">
        <v>200</v>
      </c>
      <c r="D11" s="17">
        <v>6</v>
      </c>
      <c r="E11" s="17">
        <v>9</v>
      </c>
      <c r="F11" s="17">
        <f t="shared" si="0"/>
        <v>15</v>
      </c>
      <c r="G11" s="17" t="str">
        <f t="shared" si="1"/>
        <v>Reprovado(a)</v>
      </c>
    </row>
    <row r="12" spans="1:15">
      <c r="A12" s="14" t="s">
        <v>218</v>
      </c>
      <c r="B12" s="17" t="s">
        <v>219</v>
      </c>
      <c r="C12" s="14" t="s">
        <v>211</v>
      </c>
      <c r="D12" s="17">
        <v>6</v>
      </c>
      <c r="E12" s="17">
        <v>5</v>
      </c>
      <c r="F12" s="17">
        <f t="shared" si="0"/>
        <v>11</v>
      </c>
      <c r="G12" s="17" t="str">
        <f t="shared" si="1"/>
        <v>Reprovado(a)</v>
      </c>
    </row>
    <row r="13" spans="1:15">
      <c r="A13" s="14" t="s">
        <v>220</v>
      </c>
      <c r="B13" s="17" t="s">
        <v>221</v>
      </c>
      <c r="C13" s="14" t="s">
        <v>205</v>
      </c>
      <c r="D13" s="17">
        <v>1</v>
      </c>
      <c r="E13" s="17">
        <v>0</v>
      </c>
      <c r="F13" s="17">
        <f t="shared" si="0"/>
        <v>1</v>
      </c>
      <c r="G13" s="17" t="str">
        <f t="shared" si="1"/>
        <v>Aprovado(a)</v>
      </c>
    </row>
    <row r="14" spans="1:15">
      <c r="A14" s="14" t="s">
        <v>222</v>
      </c>
      <c r="B14" s="17" t="s">
        <v>223</v>
      </c>
      <c r="C14" s="14" t="s">
        <v>208</v>
      </c>
      <c r="D14" s="17">
        <v>0</v>
      </c>
      <c r="E14" s="17">
        <v>4</v>
      </c>
      <c r="F14" s="17">
        <f t="shared" si="0"/>
        <v>4</v>
      </c>
      <c r="G14" s="17" t="str">
        <f t="shared" si="1"/>
        <v>Reprovado(a)</v>
      </c>
    </row>
    <row r="15" spans="1:15">
      <c r="A15" s="14" t="s">
        <v>224</v>
      </c>
      <c r="B15" s="17" t="s">
        <v>225</v>
      </c>
      <c r="C15" s="14" t="s">
        <v>200</v>
      </c>
      <c r="D15" s="17">
        <v>3</v>
      </c>
      <c r="E15" s="17">
        <v>8</v>
      </c>
      <c r="F15" s="17">
        <f t="shared" si="0"/>
        <v>11</v>
      </c>
      <c r="G15" s="17" t="str">
        <f t="shared" si="1"/>
        <v>Reprovado(a)</v>
      </c>
    </row>
    <row r="16" spans="1:15">
      <c r="A16" s="14" t="s">
        <v>226</v>
      </c>
      <c r="B16" s="17" t="s">
        <v>227</v>
      </c>
      <c r="C16" s="14" t="s">
        <v>200</v>
      </c>
      <c r="D16" s="17">
        <v>6</v>
      </c>
      <c r="E16" s="17">
        <v>5</v>
      </c>
      <c r="F16" s="17">
        <f t="shared" si="0"/>
        <v>11</v>
      </c>
      <c r="G16" s="17" t="str">
        <f t="shared" si="1"/>
        <v>Reprovado(a)</v>
      </c>
    </row>
    <row r="17" spans="1:7">
      <c r="A17" s="14" t="s">
        <v>228</v>
      </c>
      <c r="B17" s="17" t="s">
        <v>229</v>
      </c>
      <c r="C17" s="14" t="s">
        <v>208</v>
      </c>
      <c r="D17" s="17">
        <v>2</v>
      </c>
      <c r="E17" s="17">
        <v>1</v>
      </c>
      <c r="F17" s="17">
        <f t="shared" si="0"/>
        <v>3</v>
      </c>
      <c r="G17" s="17" t="str">
        <f t="shared" si="1"/>
        <v>Aprovado(a)</v>
      </c>
    </row>
    <row r="18" spans="1:7">
      <c r="A18" s="14" t="s">
        <v>230</v>
      </c>
      <c r="B18" s="17" t="s">
        <v>231</v>
      </c>
      <c r="C18" s="14" t="s">
        <v>199</v>
      </c>
      <c r="D18" s="17">
        <v>5</v>
      </c>
      <c r="E18" s="17">
        <v>0</v>
      </c>
      <c r="F18" s="17">
        <f t="shared" si="0"/>
        <v>5</v>
      </c>
      <c r="G18" s="17" t="str">
        <f t="shared" si="1"/>
        <v>Reprovado(a)</v>
      </c>
    </row>
    <row r="19" spans="1:7">
      <c r="A19" s="14" t="s">
        <v>232</v>
      </c>
      <c r="B19" s="17" t="s">
        <v>233</v>
      </c>
      <c r="C19" s="14" t="s">
        <v>211</v>
      </c>
      <c r="D19" s="17">
        <v>0</v>
      </c>
      <c r="E19" s="17">
        <v>9</v>
      </c>
      <c r="F19" s="17">
        <f t="shared" si="0"/>
        <v>9</v>
      </c>
      <c r="G19" s="17" t="str">
        <f t="shared" si="1"/>
        <v>Reprovado(a)</v>
      </c>
    </row>
    <row r="20" spans="1:7">
      <c r="A20" s="14" t="s">
        <v>234</v>
      </c>
      <c r="B20" s="17" t="s">
        <v>235</v>
      </c>
      <c r="C20" s="14" t="s">
        <v>211</v>
      </c>
      <c r="D20" s="17">
        <v>6</v>
      </c>
      <c r="E20" s="17">
        <v>1</v>
      </c>
      <c r="F20" s="17">
        <f t="shared" si="0"/>
        <v>7</v>
      </c>
      <c r="G20" s="17" t="str">
        <f t="shared" si="1"/>
        <v>Reprovado(a)</v>
      </c>
    </row>
    <row r="21" spans="1:7">
      <c r="A21" s="14" t="s">
        <v>236</v>
      </c>
      <c r="B21" s="17" t="s">
        <v>237</v>
      </c>
      <c r="C21" s="14" t="s">
        <v>200</v>
      </c>
      <c r="D21" s="17">
        <v>0</v>
      </c>
      <c r="E21" s="17">
        <v>0</v>
      </c>
      <c r="F21" s="17">
        <f t="shared" si="0"/>
        <v>0</v>
      </c>
      <c r="G21" s="17" t="str">
        <f t="shared" si="1"/>
        <v>Aprovado(a)</v>
      </c>
    </row>
    <row r="22" spans="1:7">
      <c r="A22" s="14" t="s">
        <v>238</v>
      </c>
      <c r="B22" s="17" t="s">
        <v>239</v>
      </c>
      <c r="C22" s="14" t="s">
        <v>211</v>
      </c>
      <c r="D22" s="17">
        <v>1</v>
      </c>
      <c r="E22" s="17">
        <v>2</v>
      </c>
      <c r="F22" s="17">
        <f t="shared" si="0"/>
        <v>3</v>
      </c>
      <c r="G22" s="17" t="str">
        <f t="shared" si="1"/>
        <v>Aprovado(a)</v>
      </c>
    </row>
    <row r="23" spans="1:7">
      <c r="A23" s="14" t="s">
        <v>240</v>
      </c>
      <c r="B23" s="17" t="s">
        <v>241</v>
      </c>
      <c r="C23" s="14" t="s">
        <v>200</v>
      </c>
      <c r="D23" s="17">
        <v>2</v>
      </c>
      <c r="E23" s="17">
        <v>4</v>
      </c>
      <c r="F23" s="17">
        <f t="shared" si="0"/>
        <v>6</v>
      </c>
      <c r="G23" s="17" t="str">
        <f t="shared" si="1"/>
        <v>Reprovado(a)</v>
      </c>
    </row>
    <row r="24" spans="1:7">
      <c r="A24" s="14" t="s">
        <v>242</v>
      </c>
      <c r="B24" s="17" t="s">
        <v>243</v>
      </c>
      <c r="C24" s="14" t="s">
        <v>211</v>
      </c>
      <c r="D24" s="17">
        <v>4</v>
      </c>
      <c r="E24" s="17">
        <v>2</v>
      </c>
      <c r="F24" s="17">
        <f t="shared" si="0"/>
        <v>6</v>
      </c>
      <c r="G24" s="17" t="str">
        <f t="shared" si="1"/>
        <v>Reprovado(a)</v>
      </c>
    </row>
    <row r="25" spans="1:7">
      <c r="A25" s="14" t="s">
        <v>244</v>
      </c>
      <c r="B25" s="17" t="s">
        <v>245</v>
      </c>
      <c r="C25" s="14" t="s">
        <v>205</v>
      </c>
      <c r="D25" s="17">
        <v>5</v>
      </c>
      <c r="E25" s="17">
        <v>3</v>
      </c>
      <c r="F25" s="17">
        <f t="shared" si="0"/>
        <v>8</v>
      </c>
      <c r="G25" s="17" t="str">
        <f t="shared" si="1"/>
        <v>Reprovado(a)</v>
      </c>
    </row>
    <row r="26" spans="1:7">
      <c r="A26" s="14" t="s">
        <v>246</v>
      </c>
      <c r="B26" s="17" t="s">
        <v>247</v>
      </c>
      <c r="C26" s="14" t="s">
        <v>208</v>
      </c>
      <c r="D26" s="17">
        <v>2</v>
      </c>
      <c r="E26" s="17">
        <v>1</v>
      </c>
      <c r="F26" s="17">
        <f t="shared" si="0"/>
        <v>3</v>
      </c>
      <c r="G26" s="17" t="str">
        <f t="shared" si="1"/>
        <v>Aprovado(a)</v>
      </c>
    </row>
    <row r="27" spans="1:7">
      <c r="A27" s="14" t="s">
        <v>248</v>
      </c>
      <c r="B27" s="17" t="s">
        <v>249</v>
      </c>
      <c r="C27" s="14" t="s">
        <v>211</v>
      </c>
      <c r="D27" s="17">
        <v>0</v>
      </c>
      <c r="E27" s="17">
        <v>6</v>
      </c>
      <c r="F27" s="17">
        <f t="shared" si="0"/>
        <v>6</v>
      </c>
      <c r="G27" s="17" t="str">
        <f t="shared" si="1"/>
        <v>Reprovado(a)</v>
      </c>
    </row>
    <row r="28" spans="1:7">
      <c r="A28" s="14" t="s">
        <v>250</v>
      </c>
      <c r="B28" s="17" t="s">
        <v>251</v>
      </c>
      <c r="C28" s="14" t="s">
        <v>205</v>
      </c>
      <c r="D28" s="17">
        <v>4</v>
      </c>
      <c r="E28" s="17">
        <v>2</v>
      </c>
      <c r="F28" s="17">
        <f t="shared" si="0"/>
        <v>6</v>
      </c>
      <c r="G28" s="17" t="str">
        <f t="shared" si="1"/>
        <v>Reprovado(a)</v>
      </c>
    </row>
    <row r="29" spans="1:7">
      <c r="A29" s="14" t="s">
        <v>252</v>
      </c>
      <c r="B29" s="17" t="s">
        <v>253</v>
      </c>
      <c r="C29" s="14" t="s">
        <v>205</v>
      </c>
      <c r="D29" s="17">
        <v>1</v>
      </c>
      <c r="E29" s="17">
        <v>2</v>
      </c>
      <c r="F29" s="17">
        <f t="shared" si="0"/>
        <v>3</v>
      </c>
      <c r="G29" s="17" t="str">
        <f t="shared" si="1"/>
        <v>Aprovado(a)</v>
      </c>
    </row>
    <row r="30" spans="1:7">
      <c r="A30" s="14" t="s">
        <v>254</v>
      </c>
      <c r="B30" s="17" t="s">
        <v>255</v>
      </c>
      <c r="C30" s="14" t="s">
        <v>205</v>
      </c>
      <c r="D30" s="17">
        <v>0</v>
      </c>
      <c r="E30" s="17">
        <v>6</v>
      </c>
      <c r="F30" s="17">
        <f t="shared" si="0"/>
        <v>6</v>
      </c>
      <c r="G30" s="17" t="str">
        <f t="shared" si="1"/>
        <v>Reprovado(a)</v>
      </c>
    </row>
    <row r="31" spans="1:7">
      <c r="A31" s="14" t="s">
        <v>256</v>
      </c>
      <c r="B31" s="17" t="s">
        <v>257</v>
      </c>
      <c r="C31" s="14" t="s">
        <v>200</v>
      </c>
      <c r="D31" s="17">
        <v>2</v>
      </c>
      <c r="E31" s="17">
        <v>6</v>
      </c>
      <c r="F31" s="17">
        <f t="shared" si="0"/>
        <v>8</v>
      </c>
      <c r="G31" s="17" t="str">
        <f t="shared" si="1"/>
        <v>Reprovado(a)</v>
      </c>
    </row>
    <row r="32" spans="1:7">
      <c r="A32" s="14" t="s">
        <v>258</v>
      </c>
      <c r="B32" s="17" t="s">
        <v>259</v>
      </c>
      <c r="C32" s="14" t="s">
        <v>205</v>
      </c>
      <c r="D32" s="17">
        <v>6</v>
      </c>
      <c r="E32" s="17">
        <v>0</v>
      </c>
      <c r="F32" s="17">
        <f t="shared" si="0"/>
        <v>6</v>
      </c>
      <c r="G32" s="17" t="str">
        <f t="shared" si="1"/>
        <v>Reprovado(a)</v>
      </c>
    </row>
    <row r="33" spans="1:7">
      <c r="A33" s="14" t="s">
        <v>260</v>
      </c>
      <c r="B33" s="17" t="s">
        <v>261</v>
      </c>
      <c r="C33" s="14" t="s">
        <v>208</v>
      </c>
      <c r="D33" s="17">
        <v>4</v>
      </c>
      <c r="E33" s="17">
        <v>0</v>
      </c>
      <c r="F33" s="17">
        <f t="shared" si="0"/>
        <v>4</v>
      </c>
      <c r="G33" s="17" t="str">
        <f t="shared" si="1"/>
        <v>Reprovado(a)</v>
      </c>
    </row>
    <row r="34" spans="1:7">
      <c r="A34" s="14" t="s">
        <v>262</v>
      </c>
      <c r="B34" s="17" t="s">
        <v>263</v>
      </c>
      <c r="C34" s="14" t="s">
        <v>200</v>
      </c>
      <c r="D34" s="17">
        <v>3</v>
      </c>
      <c r="E34" s="17">
        <v>0</v>
      </c>
      <c r="F34" s="17">
        <f t="shared" si="0"/>
        <v>3</v>
      </c>
      <c r="G34" s="17" t="str">
        <f t="shared" si="1"/>
        <v>Aprovado(a)</v>
      </c>
    </row>
    <row r="35" spans="1:7">
      <c r="A35" s="14" t="s">
        <v>264</v>
      </c>
      <c r="B35" s="17" t="s">
        <v>265</v>
      </c>
      <c r="C35" s="14" t="s">
        <v>200</v>
      </c>
      <c r="D35" s="17">
        <v>3</v>
      </c>
      <c r="E35" s="17">
        <v>9</v>
      </c>
      <c r="F35" s="17">
        <f t="shared" si="0"/>
        <v>12</v>
      </c>
      <c r="G35" s="17" t="str">
        <f t="shared" si="1"/>
        <v>Reprovado(a)</v>
      </c>
    </row>
    <row r="36" spans="1:7">
      <c r="A36" s="14" t="s">
        <v>266</v>
      </c>
      <c r="B36" s="17" t="s">
        <v>267</v>
      </c>
      <c r="C36" s="14" t="s">
        <v>205</v>
      </c>
      <c r="D36" s="17">
        <v>6</v>
      </c>
      <c r="E36" s="17">
        <v>4</v>
      </c>
      <c r="F36" s="17">
        <f t="shared" si="0"/>
        <v>10</v>
      </c>
      <c r="G36" s="17" t="str">
        <f t="shared" si="1"/>
        <v>Reprovado(a)</v>
      </c>
    </row>
    <row r="37" spans="1:7">
      <c r="A37" s="14" t="s">
        <v>268</v>
      </c>
      <c r="B37" s="17" t="s">
        <v>269</v>
      </c>
      <c r="C37" s="14" t="s">
        <v>211</v>
      </c>
      <c r="D37" s="17">
        <v>2</v>
      </c>
      <c r="E37" s="17">
        <v>2</v>
      </c>
      <c r="F37" s="17">
        <f t="shared" si="0"/>
        <v>4</v>
      </c>
      <c r="G37" s="17" t="str">
        <f t="shared" si="1"/>
        <v>Reprovado(a)</v>
      </c>
    </row>
    <row r="38" spans="1:7">
      <c r="A38" s="14" t="s">
        <v>270</v>
      </c>
      <c r="B38" s="17" t="s">
        <v>271</v>
      </c>
      <c r="C38" s="14" t="s">
        <v>208</v>
      </c>
      <c r="D38" s="17">
        <v>0</v>
      </c>
      <c r="E38" s="17">
        <v>4</v>
      </c>
      <c r="F38" s="17">
        <f t="shared" si="0"/>
        <v>4</v>
      </c>
      <c r="G38" s="17" t="str">
        <f t="shared" si="1"/>
        <v>Reprovado(a)</v>
      </c>
    </row>
    <row r="39" spans="1:7">
      <c r="A39" s="14" t="s">
        <v>272</v>
      </c>
      <c r="B39" s="17" t="s">
        <v>273</v>
      </c>
      <c r="C39" s="14" t="s">
        <v>200</v>
      </c>
      <c r="D39" s="17">
        <v>0</v>
      </c>
      <c r="E39" s="17">
        <v>6</v>
      </c>
      <c r="F39" s="17">
        <f t="shared" si="0"/>
        <v>6</v>
      </c>
      <c r="G39" s="17" t="str">
        <f t="shared" si="1"/>
        <v>Reprovado(a)</v>
      </c>
    </row>
    <row r="40" spans="1:7">
      <c r="A40" s="14" t="s">
        <v>274</v>
      </c>
      <c r="B40" s="17" t="s">
        <v>275</v>
      </c>
      <c r="C40" s="14" t="s">
        <v>199</v>
      </c>
      <c r="D40" s="17">
        <v>2</v>
      </c>
      <c r="E40" s="17">
        <v>6</v>
      </c>
      <c r="F40" s="17">
        <f t="shared" si="0"/>
        <v>8</v>
      </c>
      <c r="G40" s="17" t="str">
        <f t="shared" si="1"/>
        <v>Reprovado(a)</v>
      </c>
    </row>
    <row r="41" spans="1:7">
      <c r="A41" s="14" t="s">
        <v>276</v>
      </c>
      <c r="B41" s="17" t="s">
        <v>277</v>
      </c>
      <c r="C41" s="14" t="s">
        <v>199</v>
      </c>
      <c r="D41" s="17">
        <v>6</v>
      </c>
      <c r="E41" s="17">
        <v>4</v>
      </c>
      <c r="F41" s="17">
        <f t="shared" si="0"/>
        <v>10</v>
      </c>
      <c r="G41" s="17" t="str">
        <f t="shared" si="1"/>
        <v>Reprovado(a)</v>
      </c>
    </row>
    <row r="42" spans="1:7">
      <c r="A42" s="14" t="s">
        <v>278</v>
      </c>
      <c r="B42" s="17" t="s">
        <v>279</v>
      </c>
      <c r="C42" s="14" t="s">
        <v>199</v>
      </c>
      <c r="D42" s="17">
        <v>3</v>
      </c>
      <c r="E42" s="17">
        <v>2</v>
      </c>
      <c r="F42" s="17">
        <f t="shared" si="0"/>
        <v>5</v>
      </c>
      <c r="G42" s="17" t="str">
        <f t="shared" si="1"/>
        <v>Reprovado(a)</v>
      </c>
    </row>
    <row r="43" spans="1:7">
      <c r="A43" s="14" t="s">
        <v>280</v>
      </c>
      <c r="B43" s="17" t="s">
        <v>281</v>
      </c>
      <c r="C43" s="14" t="s">
        <v>199</v>
      </c>
      <c r="D43" s="17">
        <v>0</v>
      </c>
      <c r="E43" s="17">
        <v>6</v>
      </c>
      <c r="F43" s="17">
        <f t="shared" si="0"/>
        <v>6</v>
      </c>
      <c r="G43" s="17" t="str">
        <f t="shared" si="1"/>
        <v>Reprovado(a)</v>
      </c>
    </row>
    <row r="44" spans="1:7">
      <c r="A44" s="14" t="s">
        <v>282</v>
      </c>
      <c r="B44" s="17" t="s">
        <v>283</v>
      </c>
      <c r="C44" s="14" t="s">
        <v>205</v>
      </c>
      <c r="D44" s="17">
        <v>6</v>
      </c>
      <c r="E44" s="17">
        <v>4</v>
      </c>
      <c r="F44" s="17">
        <f t="shared" si="0"/>
        <v>10</v>
      </c>
      <c r="G44" s="17" t="str">
        <f t="shared" si="1"/>
        <v>Reprovado(a)</v>
      </c>
    </row>
    <row r="45" spans="1:7">
      <c r="A45" s="14" t="s">
        <v>284</v>
      </c>
      <c r="B45" s="17" t="s">
        <v>285</v>
      </c>
      <c r="C45" s="14" t="s">
        <v>211</v>
      </c>
      <c r="D45" s="17">
        <v>1</v>
      </c>
      <c r="E45" s="17">
        <v>3</v>
      </c>
      <c r="F45" s="17">
        <f t="shared" si="0"/>
        <v>4</v>
      </c>
      <c r="G45" s="17" t="str">
        <f t="shared" si="1"/>
        <v>Reprovado(a)</v>
      </c>
    </row>
    <row r="46" spans="1:7">
      <c r="A46" s="14" t="s">
        <v>286</v>
      </c>
      <c r="B46" s="17" t="s">
        <v>287</v>
      </c>
      <c r="C46" s="14" t="s">
        <v>211</v>
      </c>
      <c r="D46" s="17">
        <v>6</v>
      </c>
      <c r="E46" s="17">
        <v>10</v>
      </c>
      <c r="F46" s="17">
        <f t="shared" si="0"/>
        <v>16</v>
      </c>
      <c r="G46" s="17" t="str">
        <f t="shared" si="1"/>
        <v>Reprovado(a)</v>
      </c>
    </row>
    <row r="47" spans="1:7">
      <c r="A47" s="14" t="s">
        <v>288</v>
      </c>
      <c r="B47" s="17" t="s">
        <v>289</v>
      </c>
      <c r="C47" s="14" t="s">
        <v>205</v>
      </c>
      <c r="D47" s="17">
        <v>0</v>
      </c>
      <c r="E47" s="17">
        <v>8</v>
      </c>
      <c r="F47" s="17">
        <f t="shared" si="0"/>
        <v>8</v>
      </c>
      <c r="G47" s="17" t="str">
        <f t="shared" si="1"/>
        <v>Reprovado(a)</v>
      </c>
    </row>
    <row r="48" spans="1:7">
      <c r="A48" s="14" t="s">
        <v>290</v>
      </c>
      <c r="B48" s="17" t="s">
        <v>291</v>
      </c>
      <c r="C48" s="14" t="s">
        <v>199</v>
      </c>
      <c r="D48" s="17">
        <v>0</v>
      </c>
      <c r="E48" s="17">
        <v>7</v>
      </c>
      <c r="F48" s="17">
        <f t="shared" si="0"/>
        <v>7</v>
      </c>
      <c r="G48" s="17" t="str">
        <f t="shared" si="1"/>
        <v>Reprovado(a)</v>
      </c>
    </row>
    <row r="49" spans="1:7">
      <c r="A49" s="14" t="s">
        <v>292</v>
      </c>
      <c r="B49" s="17" t="s">
        <v>293</v>
      </c>
      <c r="C49" s="14" t="s">
        <v>208</v>
      </c>
      <c r="D49" s="17">
        <v>2</v>
      </c>
      <c r="E49" s="17">
        <v>8</v>
      </c>
      <c r="F49" s="17">
        <f t="shared" si="0"/>
        <v>10</v>
      </c>
      <c r="G49" s="17" t="str">
        <f t="shared" si="1"/>
        <v>Reprovado(a)</v>
      </c>
    </row>
    <row r="50" spans="1:7">
      <c r="A50" s="14" t="s">
        <v>294</v>
      </c>
      <c r="B50" s="17" t="s">
        <v>295</v>
      </c>
      <c r="C50" s="14" t="s">
        <v>208</v>
      </c>
      <c r="D50" s="17">
        <v>4</v>
      </c>
      <c r="E50" s="17">
        <v>9</v>
      </c>
      <c r="F50" s="17">
        <f t="shared" si="0"/>
        <v>13</v>
      </c>
      <c r="G50" s="17" t="str">
        <f t="shared" si="1"/>
        <v>Reprovado(a)</v>
      </c>
    </row>
    <row r="51" spans="1:7">
      <c r="A51" s="14" t="s">
        <v>296</v>
      </c>
      <c r="B51" s="17" t="s">
        <v>297</v>
      </c>
      <c r="C51" s="14" t="s">
        <v>199</v>
      </c>
      <c r="D51" s="17">
        <v>0</v>
      </c>
      <c r="E51" s="17">
        <v>2</v>
      </c>
      <c r="F51" s="17">
        <f t="shared" si="0"/>
        <v>2</v>
      </c>
      <c r="G51" s="17" t="str">
        <f t="shared" si="1"/>
        <v>Aprovado(a)</v>
      </c>
    </row>
    <row r="52" spans="1:7">
      <c r="A52" s="14" t="s">
        <v>298</v>
      </c>
      <c r="B52" s="17" t="s">
        <v>299</v>
      </c>
      <c r="C52" s="14" t="s">
        <v>211</v>
      </c>
      <c r="D52" s="17">
        <v>6</v>
      </c>
      <c r="E52" s="17">
        <v>9</v>
      </c>
      <c r="F52" s="17">
        <f t="shared" si="0"/>
        <v>15</v>
      </c>
      <c r="G52" s="17" t="str">
        <f t="shared" si="1"/>
        <v>Reprovado(a)</v>
      </c>
    </row>
    <row r="53" spans="1:7">
      <c r="A53" s="14" t="s">
        <v>300</v>
      </c>
      <c r="B53" s="17" t="s">
        <v>301</v>
      </c>
      <c r="C53" s="14" t="s">
        <v>208</v>
      </c>
      <c r="D53" s="17">
        <v>0</v>
      </c>
      <c r="E53" s="17">
        <v>3</v>
      </c>
      <c r="F53" s="17">
        <f t="shared" si="0"/>
        <v>3</v>
      </c>
      <c r="G53" s="17" t="str">
        <f>IF(F53&lt;=3,"Aprovado(a)","Reprovado(a)")</f>
        <v>Aprovado(a)</v>
      </c>
    </row>
  </sheetData>
  <mergeCells count="3">
    <mergeCell ref="A1:G1"/>
    <mergeCell ref="A2:G2"/>
    <mergeCell ref="I2:O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EFDF-85A8-4100-B51B-9F08DBDF9B47}">
  <dimension ref="D1:N52"/>
  <sheetViews>
    <sheetView tabSelected="1" workbookViewId="0">
      <selection activeCell="J7" sqref="J7"/>
    </sheetView>
  </sheetViews>
  <sheetFormatPr defaultRowHeight="15"/>
  <cols>
    <col min="4" max="4" width="25.140625" bestFit="1" customWidth="1"/>
    <col min="5" max="5" width="12" bestFit="1" customWidth="1"/>
    <col min="7" max="7" width="19.28515625" bestFit="1" customWidth="1"/>
    <col min="8" max="8" width="18.140625" bestFit="1" customWidth="1"/>
    <col min="12" max="12" width="25.85546875" bestFit="1" customWidth="1"/>
    <col min="13" max="13" width="18.85546875" bestFit="1" customWidth="1"/>
    <col min="14" max="14" width="18.140625" bestFit="1" customWidth="1"/>
  </cols>
  <sheetData>
    <row r="1" spans="4:14">
      <c r="D1" s="32"/>
    </row>
    <row r="2" spans="4:14">
      <c r="D2" s="33" t="s">
        <v>467</v>
      </c>
      <c r="E2" s="33" t="s">
        <v>185</v>
      </c>
      <c r="F2" s="33" t="s">
        <v>468</v>
      </c>
      <c r="G2" s="33" t="s">
        <v>469</v>
      </c>
      <c r="H2" s="33" t="s">
        <v>470</v>
      </c>
      <c r="L2" s="33" t="s">
        <v>471</v>
      </c>
      <c r="M2" s="33" t="s">
        <v>469</v>
      </c>
      <c r="N2" s="33" t="s">
        <v>470</v>
      </c>
    </row>
    <row r="3" spans="4:14">
      <c r="D3" s="34" t="s">
        <v>472</v>
      </c>
      <c r="E3" s="35">
        <v>90260974684</v>
      </c>
      <c r="F3" s="35">
        <v>998</v>
      </c>
      <c r="G3" s="36" t="str">
        <f t="shared" ref="G3:G52" si="0">IF(F3&lt;=400,"NÃO APROVADO (A)", "APROVADO (A)")</f>
        <v>APROVADO (A)</v>
      </c>
      <c r="H3" s="37">
        <f t="shared" ref="H3:H52" si="1">IF(AND(G3= "NÃO APROVADO (A)",400 &gt;=F3),$N$3, IF(AND(G3= "APROVADO (A)", F3 &gt;701 ),$N$5,$N$4))</f>
        <v>1000</v>
      </c>
      <c r="L3" s="35" t="s">
        <v>473</v>
      </c>
      <c r="M3" s="35" t="s">
        <v>474</v>
      </c>
      <c r="N3" s="38">
        <v>0</v>
      </c>
    </row>
    <row r="4" spans="4:14">
      <c r="D4" s="34" t="s">
        <v>475</v>
      </c>
      <c r="E4" s="35">
        <v>25894195624</v>
      </c>
      <c r="F4" s="35">
        <v>664</v>
      </c>
      <c r="G4" s="36" t="str">
        <f t="shared" si="0"/>
        <v>APROVADO (A)</v>
      </c>
      <c r="H4" s="37">
        <f t="shared" si="1"/>
        <v>500</v>
      </c>
      <c r="L4" s="35" t="s">
        <v>476</v>
      </c>
      <c r="M4" s="35" t="s">
        <v>477</v>
      </c>
      <c r="N4" s="38">
        <v>500</v>
      </c>
    </row>
    <row r="5" spans="4:14">
      <c r="D5" s="34" t="s">
        <v>478</v>
      </c>
      <c r="E5" s="35">
        <v>86846692231</v>
      </c>
      <c r="F5" s="35">
        <v>975</v>
      </c>
      <c r="G5" s="36" t="str">
        <f t="shared" si="0"/>
        <v>APROVADO (A)</v>
      </c>
      <c r="H5" s="37">
        <f t="shared" si="1"/>
        <v>1000</v>
      </c>
      <c r="L5" s="35" t="s">
        <v>479</v>
      </c>
      <c r="M5" s="35" t="s">
        <v>477</v>
      </c>
      <c r="N5" s="38">
        <v>1000</v>
      </c>
    </row>
    <row r="6" spans="4:14">
      <c r="D6" s="34" t="s">
        <v>480</v>
      </c>
      <c r="E6" s="35">
        <v>37959775842</v>
      </c>
      <c r="F6" s="35">
        <v>925</v>
      </c>
      <c r="G6" s="36" t="str">
        <f t="shared" si="0"/>
        <v>APROVADO (A)</v>
      </c>
      <c r="H6" s="37">
        <f t="shared" si="1"/>
        <v>1000</v>
      </c>
    </row>
    <row r="7" spans="4:14">
      <c r="D7" s="34" t="s">
        <v>481</v>
      </c>
      <c r="E7" s="35">
        <v>98058779300</v>
      </c>
      <c r="F7" s="35">
        <v>348</v>
      </c>
      <c r="G7" s="36" t="str">
        <f t="shared" si="0"/>
        <v>NÃO APROVADO (A)</v>
      </c>
      <c r="H7" s="37">
        <f t="shared" si="1"/>
        <v>0</v>
      </c>
      <c r="L7" s="49" t="s">
        <v>469</v>
      </c>
      <c r="M7" s="50"/>
    </row>
    <row r="8" spans="4:14">
      <c r="D8" s="34" t="s">
        <v>482</v>
      </c>
      <c r="E8" s="35">
        <v>41470782901</v>
      </c>
      <c r="F8" s="35">
        <v>340</v>
      </c>
      <c r="G8" s="36" t="str">
        <f t="shared" si="0"/>
        <v>NÃO APROVADO (A)</v>
      </c>
      <c r="H8" s="37">
        <f t="shared" si="1"/>
        <v>0</v>
      </c>
      <c r="L8" s="35" t="s">
        <v>483</v>
      </c>
      <c r="M8" s="39">
        <f>LARGE(F3:F52,1)</f>
        <v>998</v>
      </c>
    </row>
    <row r="9" spans="4:14">
      <c r="D9" s="34" t="s">
        <v>484</v>
      </c>
      <c r="E9" s="35">
        <v>84221845830</v>
      </c>
      <c r="F9" s="35">
        <v>817</v>
      </c>
      <c r="G9" s="36" t="str">
        <f t="shared" si="0"/>
        <v>APROVADO (A)</v>
      </c>
      <c r="H9" s="37">
        <f t="shared" si="1"/>
        <v>1000</v>
      </c>
      <c r="L9" s="35" t="s">
        <v>485</v>
      </c>
      <c r="M9" s="39">
        <f>SMALL(F3:F52,1)</f>
        <v>121</v>
      </c>
    </row>
    <row r="10" spans="4:14">
      <c r="D10" s="34" t="s">
        <v>486</v>
      </c>
      <c r="E10" s="35">
        <v>51258246902</v>
      </c>
      <c r="F10" s="35">
        <v>836</v>
      </c>
      <c r="G10" s="36" t="str">
        <f t="shared" si="0"/>
        <v>APROVADO (A)</v>
      </c>
      <c r="H10" s="37">
        <f t="shared" si="1"/>
        <v>1000</v>
      </c>
      <c r="L10" s="35" t="s">
        <v>487</v>
      </c>
      <c r="M10" s="40">
        <f>AVERAGE(F3:F52)</f>
        <v>560.55999999999995</v>
      </c>
    </row>
    <row r="11" spans="4:14">
      <c r="D11" s="34" t="s">
        <v>488</v>
      </c>
      <c r="E11" s="35">
        <v>39720393955</v>
      </c>
      <c r="F11" s="35">
        <v>400</v>
      </c>
      <c r="G11" s="36" t="str">
        <f t="shared" si="0"/>
        <v>NÃO APROVADO (A)</v>
      </c>
      <c r="H11" s="37">
        <f t="shared" si="1"/>
        <v>0</v>
      </c>
      <c r="L11" s="35" t="s">
        <v>489</v>
      </c>
      <c r="M11" s="39">
        <f>COUNTIF(G3:G52, "APROVADO (A)")</f>
        <v>31</v>
      </c>
    </row>
    <row r="12" spans="4:14">
      <c r="D12" s="34" t="s">
        <v>490</v>
      </c>
      <c r="E12" s="35">
        <v>55223217500</v>
      </c>
      <c r="F12" s="35">
        <v>541</v>
      </c>
      <c r="G12" s="36" t="str">
        <f t="shared" si="0"/>
        <v>APROVADO (A)</v>
      </c>
      <c r="H12" s="37">
        <f t="shared" si="1"/>
        <v>500</v>
      </c>
      <c r="L12" s="35" t="s">
        <v>491</v>
      </c>
      <c r="M12" s="39">
        <f>COUNTIF(G3:G52, "NÃO APROVADO (A)")</f>
        <v>19</v>
      </c>
    </row>
    <row r="13" spans="4:14">
      <c r="D13" s="34" t="s">
        <v>492</v>
      </c>
      <c r="E13" s="35">
        <v>4279331517</v>
      </c>
      <c r="F13" s="35">
        <v>840</v>
      </c>
      <c r="G13" s="36" t="str">
        <f t="shared" si="0"/>
        <v>APROVADO (A)</v>
      </c>
      <c r="H13" s="37">
        <f t="shared" si="1"/>
        <v>1000</v>
      </c>
      <c r="L13" s="35" t="s">
        <v>493</v>
      </c>
      <c r="M13" s="39">
        <f>COUNTIF(H3:H52,N4)</f>
        <v>11</v>
      </c>
    </row>
    <row r="14" spans="4:14">
      <c r="D14" s="34" t="s">
        <v>494</v>
      </c>
      <c r="E14" s="35">
        <v>50678639604</v>
      </c>
      <c r="F14" s="35">
        <v>831</v>
      </c>
      <c r="G14" s="36" t="str">
        <f t="shared" si="0"/>
        <v>APROVADO (A)</v>
      </c>
      <c r="H14" s="37">
        <f t="shared" si="1"/>
        <v>1000</v>
      </c>
      <c r="L14" s="35" t="s">
        <v>495</v>
      </c>
      <c r="M14" s="39">
        <f>COUNTIF(H3:H52,N5)</f>
        <v>20</v>
      </c>
    </row>
    <row r="15" spans="4:14">
      <c r="D15" s="34" t="s">
        <v>496</v>
      </c>
      <c r="E15" s="35">
        <v>76601934658</v>
      </c>
      <c r="F15" s="35">
        <v>759</v>
      </c>
      <c r="G15" s="36" t="str">
        <f t="shared" si="0"/>
        <v>APROVADO (A)</v>
      </c>
      <c r="H15" s="37">
        <f t="shared" si="1"/>
        <v>1000</v>
      </c>
    </row>
    <row r="16" spans="4:14">
      <c r="D16" s="34" t="s">
        <v>497</v>
      </c>
      <c r="E16" s="35">
        <v>87170588137</v>
      </c>
      <c r="F16" s="35">
        <v>193</v>
      </c>
      <c r="G16" s="36" t="str">
        <f t="shared" si="0"/>
        <v>NÃO APROVADO (A)</v>
      </c>
      <c r="H16" s="37">
        <f t="shared" si="1"/>
        <v>0</v>
      </c>
    </row>
    <row r="17" spans="4:8">
      <c r="D17" s="34" t="s">
        <v>498</v>
      </c>
      <c r="E17" s="35">
        <v>63223746056</v>
      </c>
      <c r="F17" s="35">
        <v>891</v>
      </c>
      <c r="G17" s="36" t="str">
        <f t="shared" si="0"/>
        <v>APROVADO (A)</v>
      </c>
      <c r="H17" s="37">
        <f t="shared" si="1"/>
        <v>1000</v>
      </c>
    </row>
    <row r="18" spans="4:8">
      <c r="D18" s="34" t="s">
        <v>499</v>
      </c>
      <c r="E18" s="35">
        <v>38067918805</v>
      </c>
      <c r="F18" s="35">
        <v>260</v>
      </c>
      <c r="G18" s="36" t="str">
        <f t="shared" si="0"/>
        <v>NÃO APROVADO (A)</v>
      </c>
      <c r="H18" s="37">
        <f t="shared" si="1"/>
        <v>0</v>
      </c>
    </row>
    <row r="19" spans="4:8">
      <c r="D19" s="34" t="s">
        <v>500</v>
      </c>
      <c r="E19" s="35">
        <v>83371537927</v>
      </c>
      <c r="F19" s="35">
        <v>330</v>
      </c>
      <c r="G19" s="36" t="str">
        <f t="shared" si="0"/>
        <v>NÃO APROVADO (A)</v>
      </c>
      <c r="H19" s="37">
        <f t="shared" si="1"/>
        <v>0</v>
      </c>
    </row>
    <row r="20" spans="4:8">
      <c r="D20" s="34" t="s">
        <v>501</v>
      </c>
      <c r="E20" s="35">
        <v>59382368191</v>
      </c>
      <c r="F20" s="35">
        <v>909</v>
      </c>
      <c r="G20" s="36" t="str">
        <f t="shared" si="0"/>
        <v>APROVADO (A)</v>
      </c>
      <c r="H20" s="37">
        <f t="shared" si="1"/>
        <v>1000</v>
      </c>
    </row>
    <row r="21" spans="4:8">
      <c r="D21" s="34" t="s">
        <v>502</v>
      </c>
      <c r="E21" s="35">
        <v>90108038300</v>
      </c>
      <c r="F21" s="35">
        <v>429</v>
      </c>
      <c r="G21" s="36" t="str">
        <f t="shared" si="0"/>
        <v>APROVADO (A)</v>
      </c>
      <c r="H21" s="37">
        <f t="shared" si="1"/>
        <v>500</v>
      </c>
    </row>
    <row r="22" spans="4:8">
      <c r="D22" s="34" t="s">
        <v>503</v>
      </c>
      <c r="E22" s="35">
        <v>93747684963</v>
      </c>
      <c r="F22" s="35">
        <v>654</v>
      </c>
      <c r="G22" s="36" t="str">
        <f t="shared" si="0"/>
        <v>APROVADO (A)</v>
      </c>
      <c r="H22" s="37">
        <f t="shared" si="1"/>
        <v>500</v>
      </c>
    </row>
    <row r="23" spans="4:8">
      <c r="D23" s="34" t="s">
        <v>504</v>
      </c>
      <c r="E23" s="35">
        <v>25291636505</v>
      </c>
      <c r="F23" s="35">
        <v>961</v>
      </c>
      <c r="G23" s="36" t="str">
        <f t="shared" si="0"/>
        <v>APROVADO (A)</v>
      </c>
      <c r="H23" s="37">
        <f t="shared" si="1"/>
        <v>1000</v>
      </c>
    </row>
    <row r="24" spans="4:8">
      <c r="D24" s="34" t="s">
        <v>505</v>
      </c>
      <c r="E24" s="35">
        <v>1226112684</v>
      </c>
      <c r="F24" s="35">
        <v>747</v>
      </c>
      <c r="G24" s="36" t="str">
        <f t="shared" si="0"/>
        <v>APROVADO (A)</v>
      </c>
      <c r="H24" s="37">
        <f t="shared" si="1"/>
        <v>1000</v>
      </c>
    </row>
    <row r="25" spans="4:8">
      <c r="D25" s="34" t="s">
        <v>506</v>
      </c>
      <c r="E25" s="35">
        <v>72536061914</v>
      </c>
      <c r="F25" s="35">
        <v>179</v>
      </c>
      <c r="G25" s="36" t="str">
        <f t="shared" si="0"/>
        <v>NÃO APROVADO (A)</v>
      </c>
      <c r="H25" s="37">
        <f t="shared" si="1"/>
        <v>0</v>
      </c>
    </row>
    <row r="26" spans="4:8">
      <c r="D26" s="34" t="s">
        <v>507</v>
      </c>
      <c r="E26" s="35">
        <v>5006496851</v>
      </c>
      <c r="F26" s="35">
        <v>901</v>
      </c>
      <c r="G26" s="36" t="str">
        <f t="shared" si="0"/>
        <v>APROVADO (A)</v>
      </c>
      <c r="H26" s="37">
        <f t="shared" si="1"/>
        <v>1000</v>
      </c>
    </row>
    <row r="27" spans="4:8">
      <c r="D27" s="34" t="s">
        <v>508</v>
      </c>
      <c r="E27" s="35">
        <v>93355111376</v>
      </c>
      <c r="F27" s="35">
        <v>543</v>
      </c>
      <c r="G27" s="36" t="str">
        <f t="shared" si="0"/>
        <v>APROVADO (A)</v>
      </c>
      <c r="H27" s="37">
        <f t="shared" si="1"/>
        <v>500</v>
      </c>
    </row>
    <row r="28" spans="4:8">
      <c r="D28" s="34" t="s">
        <v>509</v>
      </c>
      <c r="E28" s="35">
        <v>83914790563</v>
      </c>
      <c r="F28" s="35">
        <v>337</v>
      </c>
      <c r="G28" s="36" t="str">
        <f t="shared" si="0"/>
        <v>NÃO APROVADO (A)</v>
      </c>
      <c r="H28" s="37">
        <f t="shared" si="1"/>
        <v>0</v>
      </c>
    </row>
    <row r="29" spans="4:8">
      <c r="D29" s="34" t="s">
        <v>510</v>
      </c>
      <c r="E29" s="35">
        <v>3950468315</v>
      </c>
      <c r="F29" s="35">
        <v>406</v>
      </c>
      <c r="G29" s="36" t="str">
        <f t="shared" si="0"/>
        <v>APROVADO (A)</v>
      </c>
      <c r="H29" s="37">
        <f t="shared" si="1"/>
        <v>500</v>
      </c>
    </row>
    <row r="30" spans="4:8">
      <c r="D30" s="34" t="s">
        <v>511</v>
      </c>
      <c r="E30" s="35">
        <v>21157531865</v>
      </c>
      <c r="F30" s="35">
        <v>780</v>
      </c>
      <c r="G30" s="36" t="str">
        <f t="shared" si="0"/>
        <v>APROVADO (A)</v>
      </c>
      <c r="H30" s="37">
        <f t="shared" si="1"/>
        <v>1000</v>
      </c>
    </row>
    <row r="31" spans="4:8">
      <c r="D31" s="34" t="s">
        <v>512</v>
      </c>
      <c r="E31" s="35">
        <v>32142934196</v>
      </c>
      <c r="F31" s="35">
        <v>491</v>
      </c>
      <c r="G31" s="36" t="str">
        <f t="shared" si="0"/>
        <v>APROVADO (A)</v>
      </c>
      <c r="H31" s="37">
        <f t="shared" si="1"/>
        <v>500</v>
      </c>
    </row>
    <row r="32" spans="4:8">
      <c r="D32" s="34" t="s">
        <v>513</v>
      </c>
      <c r="E32" s="35">
        <v>89426292535</v>
      </c>
      <c r="F32" s="35">
        <v>913</v>
      </c>
      <c r="G32" s="36" t="str">
        <f t="shared" si="0"/>
        <v>APROVADO (A)</v>
      </c>
      <c r="H32" s="37">
        <f t="shared" si="1"/>
        <v>1000</v>
      </c>
    </row>
    <row r="33" spans="4:8">
      <c r="D33" s="34" t="s">
        <v>514</v>
      </c>
      <c r="E33" s="35">
        <v>17007650783</v>
      </c>
      <c r="F33" s="35">
        <v>179</v>
      </c>
      <c r="G33" s="36" t="str">
        <f t="shared" si="0"/>
        <v>NÃO APROVADO (A)</v>
      </c>
      <c r="H33" s="37">
        <f t="shared" si="1"/>
        <v>0</v>
      </c>
    </row>
    <row r="34" spans="4:8">
      <c r="D34" s="34" t="s">
        <v>515</v>
      </c>
      <c r="E34" s="35">
        <v>86635767738</v>
      </c>
      <c r="F34" s="35">
        <v>836</v>
      </c>
      <c r="G34" s="36" t="str">
        <f t="shared" si="0"/>
        <v>APROVADO (A)</v>
      </c>
      <c r="H34" s="37">
        <f t="shared" si="1"/>
        <v>1000</v>
      </c>
    </row>
    <row r="35" spans="4:8">
      <c r="D35" s="34" t="s">
        <v>516</v>
      </c>
      <c r="E35" s="35">
        <v>84199111514</v>
      </c>
      <c r="F35" s="35">
        <v>426</v>
      </c>
      <c r="G35" s="36" t="str">
        <f t="shared" si="0"/>
        <v>APROVADO (A)</v>
      </c>
      <c r="H35" s="37">
        <f t="shared" si="1"/>
        <v>500</v>
      </c>
    </row>
    <row r="36" spans="4:8">
      <c r="D36" s="34" t="s">
        <v>517</v>
      </c>
      <c r="E36" s="35">
        <v>36977550058</v>
      </c>
      <c r="F36" s="35">
        <v>270</v>
      </c>
      <c r="G36" s="36" t="str">
        <f t="shared" si="0"/>
        <v>NÃO APROVADO (A)</v>
      </c>
      <c r="H36" s="37">
        <f t="shared" si="1"/>
        <v>0</v>
      </c>
    </row>
    <row r="37" spans="4:8">
      <c r="D37" s="34" t="s">
        <v>518</v>
      </c>
      <c r="E37" s="35">
        <v>19650384332</v>
      </c>
      <c r="F37" s="35">
        <v>542</v>
      </c>
      <c r="G37" s="36" t="str">
        <f t="shared" si="0"/>
        <v>APROVADO (A)</v>
      </c>
      <c r="H37" s="37">
        <f t="shared" si="1"/>
        <v>500</v>
      </c>
    </row>
    <row r="38" spans="4:8">
      <c r="D38" s="34" t="s">
        <v>519</v>
      </c>
      <c r="E38" s="35">
        <v>56386496469</v>
      </c>
      <c r="F38" s="35">
        <v>863</v>
      </c>
      <c r="G38" s="36" t="str">
        <f t="shared" si="0"/>
        <v>APROVADO (A)</v>
      </c>
      <c r="H38" s="37">
        <f t="shared" si="1"/>
        <v>1000</v>
      </c>
    </row>
    <row r="39" spans="4:8">
      <c r="D39" s="34" t="s">
        <v>520</v>
      </c>
      <c r="E39" s="35">
        <v>7260120177</v>
      </c>
      <c r="F39" s="35">
        <v>313</v>
      </c>
      <c r="G39" s="36" t="str">
        <f t="shared" si="0"/>
        <v>NÃO APROVADO (A)</v>
      </c>
      <c r="H39" s="37">
        <f t="shared" si="1"/>
        <v>0</v>
      </c>
    </row>
    <row r="40" spans="4:8">
      <c r="D40" s="34" t="s">
        <v>521</v>
      </c>
      <c r="E40" s="35">
        <v>18127508705</v>
      </c>
      <c r="F40" s="35">
        <v>405</v>
      </c>
      <c r="G40" s="36" t="str">
        <f t="shared" si="0"/>
        <v>APROVADO (A)</v>
      </c>
      <c r="H40" s="37">
        <f t="shared" si="1"/>
        <v>500</v>
      </c>
    </row>
    <row r="41" spans="4:8">
      <c r="D41" s="34" t="s">
        <v>522</v>
      </c>
      <c r="E41" s="35">
        <v>53721298403</v>
      </c>
      <c r="F41" s="35">
        <v>127</v>
      </c>
      <c r="G41" s="36" t="str">
        <f t="shared" si="0"/>
        <v>NÃO APROVADO (A)</v>
      </c>
      <c r="H41" s="37">
        <f t="shared" si="1"/>
        <v>0</v>
      </c>
    </row>
    <row r="42" spans="4:8">
      <c r="D42" s="34" t="s">
        <v>523</v>
      </c>
      <c r="E42" s="35">
        <v>26800197254</v>
      </c>
      <c r="F42" s="35">
        <v>462</v>
      </c>
      <c r="G42" s="36" t="str">
        <f t="shared" si="0"/>
        <v>APROVADO (A)</v>
      </c>
      <c r="H42" s="37">
        <f t="shared" si="1"/>
        <v>500</v>
      </c>
    </row>
    <row r="43" spans="4:8">
      <c r="D43" s="34" t="s">
        <v>524</v>
      </c>
      <c r="E43" s="35">
        <v>81321525494</v>
      </c>
      <c r="F43" s="35">
        <v>384</v>
      </c>
      <c r="G43" s="36" t="str">
        <f t="shared" si="0"/>
        <v>NÃO APROVADO (A)</v>
      </c>
      <c r="H43" s="37">
        <f t="shared" si="1"/>
        <v>0</v>
      </c>
    </row>
    <row r="44" spans="4:8">
      <c r="D44" s="34" t="s">
        <v>525</v>
      </c>
      <c r="E44" s="35">
        <v>63825886875</v>
      </c>
      <c r="F44" s="35">
        <v>248</v>
      </c>
      <c r="G44" s="36" t="str">
        <f t="shared" si="0"/>
        <v>NÃO APROVADO (A)</v>
      </c>
      <c r="H44" s="37">
        <f t="shared" si="1"/>
        <v>0</v>
      </c>
    </row>
    <row r="45" spans="4:8">
      <c r="D45" s="34" t="s">
        <v>526</v>
      </c>
      <c r="E45" s="35">
        <v>12346611956</v>
      </c>
      <c r="F45" s="35">
        <v>121</v>
      </c>
      <c r="G45" s="36" t="str">
        <f t="shared" si="0"/>
        <v>NÃO APROVADO (A)</v>
      </c>
      <c r="H45" s="37">
        <f t="shared" si="1"/>
        <v>0</v>
      </c>
    </row>
    <row r="46" spans="4:8">
      <c r="D46" s="34" t="s">
        <v>527</v>
      </c>
      <c r="E46" s="35">
        <v>67020244874</v>
      </c>
      <c r="F46" s="35">
        <v>864</v>
      </c>
      <c r="G46" s="36" t="str">
        <f t="shared" si="0"/>
        <v>APROVADO (A)</v>
      </c>
      <c r="H46" s="37">
        <f t="shared" si="1"/>
        <v>1000</v>
      </c>
    </row>
    <row r="47" spans="4:8">
      <c r="D47" s="34" t="s">
        <v>528</v>
      </c>
      <c r="E47" s="35">
        <v>12384099116</v>
      </c>
      <c r="F47" s="35">
        <v>945</v>
      </c>
      <c r="G47" s="36" t="str">
        <f t="shared" si="0"/>
        <v>APROVADO (A)</v>
      </c>
      <c r="H47" s="37">
        <f t="shared" si="1"/>
        <v>1000</v>
      </c>
    </row>
    <row r="48" spans="4:8">
      <c r="D48" s="34" t="s">
        <v>529</v>
      </c>
      <c r="E48" s="35">
        <v>71774513820</v>
      </c>
      <c r="F48" s="35">
        <v>205</v>
      </c>
      <c r="G48" s="36" t="str">
        <f t="shared" si="0"/>
        <v>NÃO APROVADO (A)</v>
      </c>
      <c r="H48" s="37">
        <f t="shared" si="1"/>
        <v>0</v>
      </c>
    </row>
    <row r="49" spans="4:8">
      <c r="D49" s="34" t="s">
        <v>530</v>
      </c>
      <c r="E49" s="35">
        <v>25364714381</v>
      </c>
      <c r="F49" s="35">
        <v>247</v>
      </c>
      <c r="G49" s="36" t="str">
        <f t="shared" si="0"/>
        <v>NÃO APROVADO (A)</v>
      </c>
      <c r="H49" s="37">
        <f t="shared" si="1"/>
        <v>0</v>
      </c>
    </row>
    <row r="50" spans="4:8">
      <c r="D50" s="34" t="s">
        <v>531</v>
      </c>
      <c r="E50" s="35">
        <v>39947479102</v>
      </c>
      <c r="F50" s="35">
        <v>347</v>
      </c>
      <c r="G50" s="36" t="str">
        <f t="shared" si="0"/>
        <v>NÃO APROVADO (A)</v>
      </c>
      <c r="H50" s="37">
        <f t="shared" si="1"/>
        <v>0</v>
      </c>
    </row>
    <row r="51" spans="4:8">
      <c r="D51" s="34" t="s">
        <v>532</v>
      </c>
      <c r="E51" s="35">
        <v>72886214647</v>
      </c>
      <c r="F51" s="35">
        <v>164</v>
      </c>
      <c r="G51" s="36" t="str">
        <f t="shared" si="0"/>
        <v>NÃO APROVADO (A)</v>
      </c>
      <c r="H51" s="37">
        <f t="shared" si="1"/>
        <v>0</v>
      </c>
    </row>
    <row r="52" spans="4:8">
      <c r="D52" s="34" t="s">
        <v>533</v>
      </c>
      <c r="E52" s="35">
        <v>74134372950</v>
      </c>
      <c r="F52" s="35">
        <v>882</v>
      </c>
      <c r="G52" s="36" t="str">
        <f t="shared" si="0"/>
        <v>APROVADO (A)</v>
      </c>
      <c r="H52" s="37">
        <f t="shared" si="1"/>
        <v>1000</v>
      </c>
    </row>
  </sheetData>
  <mergeCells count="1">
    <mergeCell ref="L7:M7"/>
  </mergeCells>
  <conditionalFormatting sqref="G1:G52">
    <cfRule type="colorScale" priority="4">
      <colorScale>
        <cfvo type="min"/>
        <cfvo type="max"/>
        <color rgb="FFFF7128"/>
        <color rgb="FFFFEF9C"/>
      </colorScale>
    </cfRule>
  </conditionalFormatting>
  <conditionalFormatting sqref="G3:G52">
    <cfRule type="cellIs" dxfId="3" priority="2" stopIfTrue="1" operator="equal">
      <formula>"NÃO APROVADO (A)"</formula>
    </cfRule>
    <cfRule type="cellIs" dxfId="2" priority="3" stopIfTrue="1" operator="equal">
      <formula>"APROVADO (A)"</formula>
    </cfRule>
  </conditionalFormatting>
  <conditionalFormatting sqref="H3:H52">
    <cfRule type="iconSet" priority="1">
      <iconSet>
        <cfvo type="percent" val="0"/>
        <cfvo type="num" val="500"/>
        <cfvo type="num" val="1000"/>
      </iconSet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Exemplo 4.1</vt:lpstr>
      <vt:lpstr>Exemplo 4.2</vt:lpstr>
      <vt:lpstr>Exemplo 4.3</vt:lpstr>
      <vt:lpstr>Exemplo 4.4</vt:lpstr>
      <vt:lpstr>Exemplo 4.5</vt:lpstr>
      <vt:lpstr>Problema 4</vt:lpstr>
      <vt:lpstr>'Exemplo 4.1'!Area_de_extracao</vt:lpstr>
      <vt:lpstr>'Exemplo 4.1'!Criterios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PETPROD1</dc:creator>
  <cp:lastModifiedBy>Cliente</cp:lastModifiedBy>
  <dcterms:created xsi:type="dcterms:W3CDTF">2016-09-24T00:44:58Z</dcterms:created>
  <dcterms:modified xsi:type="dcterms:W3CDTF">2025-04-07T00:36:52Z</dcterms:modified>
</cp:coreProperties>
</file>